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2" windowWidth="20112" windowHeight="7248" tabRatio="844" activeTab="12"/>
  </bookViews>
  <sheets>
    <sheet name="zaglavna_stranica_FP" sheetId="1" r:id="rId1"/>
    <sheet name="pril.1.1" sheetId="2" r:id="rId2"/>
    <sheet name="pril. 1.2" sheetId="17" r:id="rId3"/>
    <sheet name="pril.2" sheetId="4" r:id="rId4"/>
    <sheet name="pril.2.1." sheetId="5" r:id="rId5"/>
    <sheet name="pril.3.1." sheetId="16" r:id="rId6"/>
    <sheet name="pril.3.2." sheetId="7" r:id="rId7"/>
    <sheet name="pril.3.3." sheetId="8" r:id="rId8"/>
    <sheet name="pril.4" sheetId="9" r:id="rId9"/>
    <sheet name="pril.5" sheetId="18" r:id="rId10"/>
    <sheet name="pril.5.1." sheetId="10" r:id="rId11"/>
    <sheet name="pril.6" sheetId="11" r:id="rId12"/>
    <sheet name="spravka_oboshtenie" sheetId="14" r:id="rId13"/>
  </sheets>
  <externalReferences>
    <externalReference r:id="rId14"/>
  </externalReferences>
  <definedNames>
    <definedName name="_xlnm._FilterDatabase" localSheetId="4" hidden="1">pril.2.1.!#REF!</definedName>
    <definedName name="rr">[1]Разходи!#REF!</definedName>
    <definedName name="tr">[1]Разходи!#REF!</definedName>
    <definedName name="к1р">[1]Разходи!#REF!</definedName>
    <definedName name="к2р">[1]Разходи!#REF!</definedName>
    <definedName name="к3р">[1]Разходи!#REF!</definedName>
    <definedName name="_xlnm.Print_Area" localSheetId="3">pril.2!$A$3:$D$59</definedName>
    <definedName name="_xlnm.Print_Area" localSheetId="4">pril.2.1.!$A$3:$K$181</definedName>
    <definedName name="_xlnm.Print_Area" localSheetId="5">pril.3.1.!$A$1:$C$30</definedName>
    <definedName name="_xlnm.Print_Area" localSheetId="6">pril.3.2.!$A$1:$F$53</definedName>
    <definedName name="_xlnm.Print_Area" localSheetId="7">pril.3.3.!$A$1:$E$31</definedName>
    <definedName name="_xlnm.Print_Area" localSheetId="8">pril.4!$A$2:$D$33</definedName>
    <definedName name="_xlnm.Print_Area" localSheetId="9">pril.5!$A$1:$C$26</definedName>
    <definedName name="_xlnm.Print_Area" localSheetId="11">pril.6!$A$1:$E$56</definedName>
    <definedName name="_xlnm.Print_Area" localSheetId="12">spravka_oboshtenie!$A$1:$AB$25</definedName>
    <definedName name="_xlnm.Print_Area" localSheetId="0">zaglavna_stranica_FP!$A$1:$G$36</definedName>
    <definedName name="_xlnm.Print_Titles" localSheetId="4">pril.2.1.!$6:$9</definedName>
    <definedName name="_xlnm.Print_Titles" localSheetId="6">pril.3.2.!$6:$6</definedName>
    <definedName name="Разходи">[1]Разходи!#REF!</definedName>
  </definedNames>
  <calcPr calcId="162913"/>
</workbook>
</file>

<file path=xl/calcChain.xml><?xml version="1.0" encoding="utf-8"?>
<calcChain xmlns="http://schemas.openxmlformats.org/spreadsheetml/2006/main">
  <c r="A1" i="5" l="1"/>
  <c r="A1" i="4"/>
  <c r="A1" i="17"/>
  <c r="A1" i="2"/>
  <c r="U4" i="14"/>
  <c r="I2" i="14"/>
  <c r="D17" i="11" l="1"/>
  <c r="E1" i="7"/>
  <c r="D46" i="11"/>
  <c r="E48" i="11"/>
  <c r="C54" i="10"/>
  <c r="C50" i="10"/>
  <c r="D55" i="4"/>
  <c r="D50" i="4"/>
  <c r="D14" i="4"/>
  <c r="C10" i="1" s="1"/>
  <c r="D33" i="1"/>
  <c r="D30" i="1" s="1"/>
  <c r="D32" i="1"/>
  <c r="D31" i="1"/>
  <c r="D48" i="4"/>
  <c r="D47" i="4"/>
  <c r="A30" i="16"/>
  <c r="A56" i="11" s="1"/>
  <c r="A29" i="16"/>
  <c r="A25" i="18" s="1"/>
  <c r="S22" i="14"/>
  <c r="C7" i="18"/>
  <c r="C14" i="1" s="1"/>
  <c r="C1" i="18"/>
  <c r="A1" i="18"/>
  <c r="E33" i="11"/>
  <c r="D33" i="11"/>
  <c r="F47" i="2"/>
  <c r="F52" i="2"/>
  <c r="C16" i="16"/>
  <c r="C10" i="16" s="1"/>
  <c r="C9" i="16" s="1"/>
  <c r="C12" i="1" s="1"/>
  <c r="C11" i="16"/>
  <c r="D18" i="8"/>
  <c r="D11" i="8"/>
  <c r="E11" i="8"/>
  <c r="C20" i="10"/>
  <c r="D50" i="10"/>
  <c r="A2" i="9"/>
  <c r="A181" i="5"/>
  <c r="A180" i="5"/>
  <c r="A59" i="4"/>
  <c r="C14" i="4"/>
  <c r="G3" i="2"/>
  <c r="A3" i="2"/>
  <c r="C14" i="17"/>
  <c r="C11" i="17" s="1"/>
  <c r="C11" i="1" s="1"/>
  <c r="A25" i="17"/>
  <c r="A24" i="17"/>
  <c r="C3" i="17"/>
  <c r="A3" i="17"/>
  <c r="AA22" i="14"/>
  <c r="A25" i="14"/>
  <c r="A24" i="14"/>
  <c r="A11" i="14"/>
  <c r="A12" i="14" s="1"/>
  <c r="A13" i="14" s="1"/>
  <c r="A14" i="14" s="1"/>
  <c r="A15" i="14" s="1"/>
  <c r="A16" i="14" s="1"/>
  <c r="A17" i="14" s="1"/>
  <c r="A18" i="14" s="1"/>
  <c r="A19" i="14" s="1"/>
  <c r="A2" i="14"/>
  <c r="A64" i="2"/>
  <c r="A63" i="2"/>
  <c r="F55" i="2"/>
  <c r="F54" i="2"/>
  <c r="F53" i="2"/>
  <c r="F51" i="2"/>
  <c r="F50" i="2"/>
  <c r="F49" i="2"/>
  <c r="E49" i="2"/>
  <c r="F48" i="2"/>
  <c r="E48" i="2"/>
  <c r="E47" i="2"/>
  <c r="F46" i="2"/>
  <c r="E46" i="2"/>
  <c r="F45" i="2"/>
  <c r="E45" i="2"/>
  <c r="F44" i="2"/>
  <c r="E44" i="2"/>
  <c r="F43" i="2"/>
  <c r="E43" i="2"/>
  <c r="N42" i="2"/>
  <c r="N40" i="2" s="1"/>
  <c r="L42" i="2"/>
  <c r="L40" i="2" s="1"/>
  <c r="J42" i="2"/>
  <c r="F42" i="2" s="1"/>
  <c r="F40" i="2" s="1"/>
  <c r="I42" i="2"/>
  <c r="F41" i="2"/>
  <c r="E41" i="2"/>
  <c r="F39" i="2"/>
  <c r="E39" i="2"/>
  <c r="F38" i="2"/>
  <c r="E38" i="2"/>
  <c r="F37" i="2"/>
  <c r="E37" i="2"/>
  <c r="F36" i="2"/>
  <c r="E36" i="2"/>
  <c r="F35" i="2"/>
  <c r="E35" i="2"/>
  <c r="F34" i="2"/>
  <c r="E34" i="2"/>
  <c r="F33" i="2"/>
  <c r="E33" i="2"/>
  <c r="N32" i="2"/>
  <c r="L32" i="2"/>
  <c r="J32" i="2"/>
  <c r="F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2" i="2"/>
  <c r="E22" i="2"/>
  <c r="F21" i="2"/>
  <c r="E21" i="2"/>
  <c r="F20" i="2"/>
  <c r="E20" i="2"/>
  <c r="F19" i="2"/>
  <c r="E19" i="2"/>
  <c r="F18" i="2"/>
  <c r="E18" i="2"/>
  <c r="F17" i="2"/>
  <c r="E17" i="2"/>
  <c r="F16" i="2"/>
  <c r="E16" i="2"/>
  <c r="F15" i="2"/>
  <c r="E15" i="2"/>
  <c r="F14" i="2"/>
  <c r="F13" i="2" s="1"/>
  <c r="N13" i="2"/>
  <c r="L13" i="2"/>
  <c r="K13" i="2"/>
  <c r="K12" i="2" s="1"/>
  <c r="J13" i="2"/>
  <c r="C49" i="4"/>
  <c r="D49" i="4" s="1"/>
  <c r="C34" i="4"/>
  <c r="C10" i="4"/>
  <c r="C12" i="4" s="1"/>
  <c r="D21" i="1" s="1"/>
  <c r="D37" i="4"/>
  <c r="C37" i="4"/>
  <c r="D55" i="10"/>
  <c r="D54" i="10"/>
  <c r="C55" i="10"/>
  <c r="C11" i="10"/>
  <c r="C53" i="10" s="1"/>
  <c r="D20" i="10"/>
  <c r="D17" i="10"/>
  <c r="C17" i="10"/>
  <c r="D14" i="10"/>
  <c r="C14" i="10"/>
  <c r="D11" i="10"/>
  <c r="D30" i="10"/>
  <c r="D42" i="10"/>
  <c r="E18" i="8"/>
  <c r="E9" i="8"/>
  <c r="E8" i="8" s="1"/>
  <c r="E25" i="8"/>
  <c r="D1" i="8"/>
  <c r="F11" i="7"/>
  <c r="F10" i="7" s="1"/>
  <c r="E32" i="7"/>
  <c r="D32" i="7"/>
  <c r="E25" i="7"/>
  <c r="D25" i="7"/>
  <c r="E20" i="7"/>
  <c r="D20" i="7"/>
  <c r="F16" i="7"/>
  <c r="F20" i="7"/>
  <c r="C22" i="16"/>
  <c r="C19" i="16"/>
  <c r="C1" i="16"/>
  <c r="A1" i="16"/>
  <c r="E49" i="11"/>
  <c r="E42" i="11"/>
  <c r="B3" i="4"/>
  <c r="C1" i="11"/>
  <c r="B1" i="11"/>
  <c r="C1" i="10"/>
  <c r="B1" i="10"/>
  <c r="C2" i="9"/>
  <c r="B1" i="8"/>
  <c r="A1" i="7"/>
  <c r="C3" i="4"/>
  <c r="A58" i="4"/>
  <c r="D10" i="9"/>
  <c r="D9" i="9" s="1"/>
  <c r="E13" i="1" s="1"/>
  <c r="C10" i="9"/>
  <c r="D15" i="9" s="1"/>
  <c r="F25" i="7"/>
  <c r="F32" i="7"/>
  <c r="F15" i="1"/>
  <c r="D20" i="1"/>
  <c r="D15" i="1"/>
  <c r="C42" i="10"/>
  <c r="C30" i="10"/>
  <c r="D25" i="10"/>
  <c r="C25" i="10"/>
  <c r="D49" i="11"/>
  <c r="D42" i="11"/>
  <c r="E22" i="14"/>
  <c r="F22" i="14"/>
  <c r="G22" i="14"/>
  <c r="H22" i="14"/>
  <c r="I22" i="14"/>
  <c r="J22" i="14"/>
  <c r="K22" i="14"/>
  <c r="L22" i="14"/>
  <c r="M22" i="14"/>
  <c r="N22" i="14"/>
  <c r="O22" i="14"/>
  <c r="P22" i="14"/>
  <c r="Q22" i="14"/>
  <c r="R22" i="14"/>
  <c r="T22" i="14"/>
  <c r="U22" i="14"/>
  <c r="D25" i="1" s="1"/>
  <c r="V22" i="14"/>
  <c r="D26" i="1"/>
  <c r="W22" i="14"/>
  <c r="D27" i="1" s="1"/>
  <c r="X22" i="14"/>
  <c r="D28" i="1" s="1"/>
  <c r="Y22" i="14"/>
  <c r="D29" i="1" s="1"/>
  <c r="Z22" i="14"/>
  <c r="AB22" i="14"/>
  <c r="D22" i="14"/>
  <c r="C22" i="14"/>
  <c r="U9" i="14"/>
  <c r="V9" i="14" s="1"/>
  <c r="W9" i="14" s="1"/>
  <c r="X9" i="14" s="1"/>
  <c r="Y9" i="14" s="1"/>
  <c r="Z9" i="14" s="1"/>
  <c r="AA9" i="14" s="1"/>
  <c r="AB9" i="14" s="1"/>
  <c r="D9" i="14"/>
  <c r="E9" i="14" s="1"/>
  <c r="F9" i="14" s="1"/>
  <c r="G9" i="14" s="1"/>
  <c r="H9" i="14" s="1"/>
  <c r="I9" i="14" s="1"/>
  <c r="J9" i="14" s="1"/>
  <c r="K9" i="14" s="1"/>
  <c r="L9" i="14" s="1"/>
  <c r="M9" i="14" s="1"/>
  <c r="N9" i="14" s="1"/>
  <c r="O9" i="14" s="1"/>
  <c r="J40" i="2"/>
  <c r="J12" i="2" s="1"/>
  <c r="A31" i="8"/>
  <c r="A33" i="9"/>
  <c r="A59" i="10"/>
  <c r="C8" i="10"/>
  <c r="D8" i="10" l="1"/>
  <c r="C7" i="10"/>
  <c r="C56" i="10" s="1"/>
  <c r="D53" i="10"/>
  <c r="A26" i="18"/>
  <c r="A53" i="7"/>
  <c r="A32" i="9"/>
  <c r="A52" i="7"/>
  <c r="A30" i="8"/>
  <c r="A58" i="10"/>
  <c r="A55" i="11"/>
  <c r="D7" i="10"/>
  <c r="D56" i="10" s="1"/>
  <c r="F8" i="7"/>
  <c r="E12" i="1" s="1"/>
  <c r="F32" i="2"/>
  <c r="C9" i="9"/>
  <c r="C13" i="1" s="1"/>
  <c r="C15" i="1" s="1"/>
  <c r="N12" i="2"/>
  <c r="F12" i="2"/>
  <c r="E11" i="1" s="1"/>
  <c r="G11" i="1" s="1"/>
  <c r="L12" i="2"/>
  <c r="D46" i="4"/>
  <c r="C16" i="1" s="1"/>
  <c r="G12" i="1"/>
  <c r="C19" i="18"/>
  <c r="C18" i="18" s="1"/>
  <c r="E14" i="1" s="1"/>
  <c r="G14" i="1" s="1"/>
  <c r="E30" i="11"/>
  <c r="D30" i="11"/>
  <c r="D18" i="11"/>
  <c r="D16" i="11" s="1"/>
  <c r="E18" i="11"/>
  <c r="E16" i="11" s="1"/>
  <c r="G13" i="1" l="1"/>
  <c r="D35" i="4"/>
  <c r="E10" i="1" s="1"/>
  <c r="G10" i="1" s="1"/>
  <c r="G15" i="1" s="1"/>
  <c r="E15" i="11"/>
  <c r="D15" i="11"/>
  <c r="D24" i="1" s="1"/>
  <c r="C8" i="11"/>
  <c r="C7" i="11" s="1"/>
  <c r="E16" i="1"/>
  <c r="E15" i="1" l="1"/>
  <c r="D7" i="11"/>
</calcChain>
</file>

<file path=xl/sharedStrings.xml><?xml version="1.0" encoding="utf-8"?>
<sst xmlns="http://schemas.openxmlformats.org/spreadsheetml/2006/main" count="1326" uniqueCount="623">
  <si>
    <t>У Т В Ъ Р Ж Д А В А М:</t>
  </si>
  <si>
    <t>МИНИСТЪР:</t>
  </si>
  <si>
    <t>№</t>
  </si>
  <si>
    <t>ДЕЙНОСТИ</t>
  </si>
  <si>
    <t>ПРИХОДИ</t>
  </si>
  <si>
    <t>РАЗХОДИ</t>
  </si>
  <si>
    <t>ФИНАНСОВ РЕЗУЛТАТ</t>
  </si>
  <si>
    <t>ОБЩО</t>
  </si>
  <si>
    <t>В Т.Ч. ЦУ</t>
  </si>
  <si>
    <t>1.</t>
  </si>
  <si>
    <t xml:space="preserve">ПОЛЗВАНЕ НА ДЪРВЕСИНА </t>
  </si>
  <si>
    <t>2.</t>
  </si>
  <si>
    <t xml:space="preserve">ДЕЙНОСТИ В ГОРИТЕ </t>
  </si>
  <si>
    <t>3.</t>
  </si>
  <si>
    <t>4.</t>
  </si>
  <si>
    <t>СТРАНИЧНИ ДЕЙНОСТИ</t>
  </si>
  <si>
    <t>5.</t>
  </si>
  <si>
    <t>І.</t>
  </si>
  <si>
    <t>ВСИЧКО (1+2+3+4+5):</t>
  </si>
  <si>
    <t>ІІ.</t>
  </si>
  <si>
    <t>ФОНД "ИНВЕСТИЦИИ В ГОРИТЕ"</t>
  </si>
  <si>
    <t>ІІІ.</t>
  </si>
  <si>
    <t>Други показатели</t>
  </si>
  <si>
    <t>Мярка</t>
  </si>
  <si>
    <t>Количество</t>
  </si>
  <si>
    <t>куб.м.</t>
  </si>
  <si>
    <t>Ползване на дървесина общо</t>
  </si>
  <si>
    <t>лв.</t>
  </si>
  <si>
    <t>6.</t>
  </si>
  <si>
    <t>7.</t>
  </si>
  <si>
    <t>8.</t>
  </si>
  <si>
    <t>8.1.</t>
  </si>
  <si>
    <t>в т.ч. гаранции</t>
  </si>
  <si>
    <t>бр.</t>
  </si>
  <si>
    <t>9.1.</t>
  </si>
  <si>
    <t>№ по ред</t>
  </si>
  <si>
    <t>Дейности</t>
  </si>
  <si>
    <t>Коли-чество по ГСП</t>
  </si>
  <si>
    <t xml:space="preserve"> ВСИЧКО</t>
  </si>
  <si>
    <t>в т.ч. по източници на финансиране</t>
  </si>
  <si>
    <t>Собствени средства</t>
  </si>
  <si>
    <t>Други източници, вкл. по проекти и комп. зал.</t>
  </si>
  <si>
    <t>Натура к.(7+13)</t>
  </si>
  <si>
    <t xml:space="preserve">Стойност лв., без ДДС к.(10+14) </t>
  </si>
  <si>
    <t>натура</t>
  </si>
  <si>
    <t>стойност лв., без ДДС</t>
  </si>
  <si>
    <t>Всичко</t>
  </si>
  <si>
    <t>в т.ч. със средства от фонд "ИГ"</t>
  </si>
  <si>
    <t xml:space="preserve">в т.ч. съфинансиране по проекти по евр. и межд. програми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</si>
  <si>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</si>
  <si>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</si>
  <si>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</si>
  <si>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</si>
  <si>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</si>
  <si>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</si>
  <si>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</si>
  <si>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</si>
  <si>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</si>
  <si>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</si>
  <si>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</si>
  <si>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</si>
  <si>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</si>
  <si>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</si>
  <si>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х</t>
  </si>
  <si>
    <t>Залесяване и защита срещу ерозия и порои</t>
  </si>
  <si>
    <t>Семепроизводство в т.ч. семепроизв. градини и семедобивни станции</t>
  </si>
  <si>
    <t xml:space="preserve">Горски разсадници </t>
  </si>
  <si>
    <t>хил. бр.</t>
  </si>
  <si>
    <t>2.1.</t>
  </si>
  <si>
    <t xml:space="preserve">в т.ч. фиданки за компенсационно залесяване </t>
  </si>
  <si>
    <t>Почистване на площи за залесяване</t>
  </si>
  <si>
    <t>дка</t>
  </si>
  <si>
    <t>3.1.</t>
  </si>
  <si>
    <t>в т.ч. за компенсационно залесяване</t>
  </si>
  <si>
    <t>Подготовка на почвата, всичко</t>
  </si>
  <si>
    <t>4.1.</t>
  </si>
  <si>
    <t>4.2.</t>
  </si>
  <si>
    <t>пълна механизирана с изкореняване</t>
  </si>
  <si>
    <t xml:space="preserve"> Залесяване</t>
  </si>
  <si>
    <t>5.1.</t>
  </si>
  <si>
    <t>в т.ч. компенсационно залесяване</t>
  </si>
  <si>
    <t>5.2.</t>
  </si>
  <si>
    <t>залесяване с тополи</t>
  </si>
  <si>
    <t>Попълване на култури</t>
  </si>
  <si>
    <t>6.1.</t>
  </si>
  <si>
    <t>6.2.</t>
  </si>
  <si>
    <t xml:space="preserve"> в т.ч. почвоподготовка за попълване на култури</t>
  </si>
  <si>
    <t xml:space="preserve"> Отглеждане на култури</t>
  </si>
  <si>
    <t>7.1.</t>
  </si>
  <si>
    <t xml:space="preserve"> Ограждане на култури</t>
  </si>
  <si>
    <t>л.м.</t>
  </si>
  <si>
    <t>9.</t>
  </si>
  <si>
    <t xml:space="preserve"> Защита срещу ерозия и порои</t>
  </si>
  <si>
    <t xml:space="preserve">Стопанисване </t>
  </si>
  <si>
    <t xml:space="preserve"> Подпомагане на ест. възобновяване</t>
  </si>
  <si>
    <t>Отгледни сечи без материален добив</t>
  </si>
  <si>
    <t>Отгледни сечи за производство на висококачествена дървесина</t>
  </si>
  <si>
    <t>куб.м</t>
  </si>
  <si>
    <t>Кастрене</t>
  </si>
  <si>
    <t xml:space="preserve">ІІІ. </t>
  </si>
  <si>
    <t>Защита на горските територии</t>
  </si>
  <si>
    <t>Защита от болести и вредители и др. повреди</t>
  </si>
  <si>
    <t>Защита от пожари</t>
  </si>
  <si>
    <t>Минерализовани ивици</t>
  </si>
  <si>
    <t>м</t>
  </si>
  <si>
    <t>2.2.</t>
  </si>
  <si>
    <t>Лесокултурни прегради</t>
  </si>
  <si>
    <t>2.3.</t>
  </si>
  <si>
    <t>Бариерни прегради</t>
  </si>
  <si>
    <t>2.4.</t>
  </si>
  <si>
    <t>Пожаронаблюдателни кули</t>
  </si>
  <si>
    <t>2.5.</t>
  </si>
  <si>
    <t>ПП депа</t>
  </si>
  <si>
    <t>2.6.</t>
  </si>
  <si>
    <t>Пожаронаблюдатели</t>
  </si>
  <si>
    <t>2.7.</t>
  </si>
  <si>
    <t>Предпазни средства и защитни облекла</t>
  </si>
  <si>
    <t>2.8.</t>
  </si>
  <si>
    <t>Други разходи</t>
  </si>
  <si>
    <t xml:space="preserve">ІV. </t>
  </si>
  <si>
    <t>Защитени територии</t>
  </si>
  <si>
    <t>V.</t>
  </si>
  <si>
    <t>Надзор по изпълнение на горскостопанските планове</t>
  </si>
  <si>
    <t xml:space="preserve">VІ. </t>
  </si>
  <si>
    <t>VІІ.</t>
  </si>
  <si>
    <t>Опазване на горските територии</t>
  </si>
  <si>
    <t xml:space="preserve">VІІІ. </t>
  </si>
  <si>
    <t xml:space="preserve">ПРИХОДИ </t>
  </si>
  <si>
    <t>от дейности в горските територии</t>
  </si>
  <si>
    <t xml:space="preserve">№ </t>
  </si>
  <si>
    <t>ВИД</t>
  </si>
  <si>
    <t>Стойност, лв.</t>
  </si>
  <si>
    <t>ОБЩО ПРИХОДИ</t>
  </si>
  <si>
    <t>Финансиране от фонд "Инвестиции в горите"</t>
  </si>
  <si>
    <t>От компенсационно залесяване</t>
  </si>
  <si>
    <t xml:space="preserve">Финансиране на проекти по национални, европейски и международни финансиращи програми </t>
  </si>
  <si>
    <t>Финансиране от други източници</t>
  </si>
  <si>
    <t>ПОЛЗВАНЕ НА ДЪРВЕСИНА</t>
  </si>
  <si>
    <t>ПОКАЗАТЕЛИ</t>
  </si>
  <si>
    <t>Количество, м3</t>
  </si>
  <si>
    <t>А.</t>
  </si>
  <si>
    <t>ПЛАН ЗА ДОБИВ НА ДЪРВЕСИНА ( І.1.+ ІІ.1.)</t>
  </si>
  <si>
    <t>Б.</t>
  </si>
  <si>
    <t>В.</t>
  </si>
  <si>
    <t>ПЛАН ЗА РЕАЛИЗАЦИЯ НА ДЪРВЕСИНА( А+Б )</t>
  </si>
  <si>
    <t>ПРИХОДИ ОТ ПРОДАЖБА НА ДЪРВЕСИНА:</t>
  </si>
  <si>
    <t>1.1.</t>
  </si>
  <si>
    <t>1.2.</t>
  </si>
  <si>
    <t>1.3.</t>
  </si>
  <si>
    <t>1.4.</t>
  </si>
  <si>
    <t>Ползване на дървесина по чл. 193 от ЗГ</t>
  </si>
  <si>
    <t>ОБЩО РАЗХОДИ :</t>
  </si>
  <si>
    <t>1.1.1.</t>
  </si>
  <si>
    <t>1.1.2.</t>
  </si>
  <si>
    <t xml:space="preserve">Отчисление за фонд "Инвeстиции в горите" </t>
  </si>
  <si>
    <t>по чл. 1, ал. 1 от ПМС 343/2011 г., лв./м3 и стойност, лв.</t>
  </si>
  <si>
    <t>4.3.</t>
  </si>
  <si>
    <t xml:space="preserve">Намаление на запасите на готова продукция </t>
  </si>
  <si>
    <t>Кат. / Асортимент</t>
  </si>
  <si>
    <t>продажба на корен ОБЩО</t>
  </si>
  <si>
    <t xml:space="preserve">разходи за добив </t>
  </si>
  <si>
    <t>продажба на добита дървесина</t>
  </si>
  <si>
    <t>к-во</t>
  </si>
  <si>
    <t>цена</t>
  </si>
  <si>
    <t>стойност</t>
  </si>
  <si>
    <t>м3</t>
  </si>
  <si>
    <t>лв./м3</t>
  </si>
  <si>
    <t>19</t>
  </si>
  <si>
    <t>20</t>
  </si>
  <si>
    <t>21</t>
  </si>
  <si>
    <t>ОБЩО:</t>
  </si>
  <si>
    <t xml:space="preserve">ИГЛОЛИСТНИ </t>
  </si>
  <si>
    <t>- ЕДРА --------------------------</t>
  </si>
  <si>
    <t>- Трупи за бичене &gt; 50 см.</t>
  </si>
  <si>
    <t>втч Ела</t>
  </si>
  <si>
    <t>втч Смърч</t>
  </si>
  <si>
    <t>втч Бял бор</t>
  </si>
  <si>
    <t>втч Черен бор</t>
  </si>
  <si>
    <t>втч Бяла мура</t>
  </si>
  <si>
    <t>втч Други</t>
  </si>
  <si>
    <t>- Трупи за бичене &gt; 30 см.</t>
  </si>
  <si>
    <t>- Трупи за бичене от 18 до 29 см.</t>
  </si>
  <si>
    <t>- Други</t>
  </si>
  <si>
    <t>втч Трупи за фурнир</t>
  </si>
  <si>
    <t>втч Трупи за шперплат</t>
  </si>
  <si>
    <t>втч Стълбове, пилоти, пилони</t>
  </si>
  <si>
    <t>втч Технологична дървесина</t>
  </si>
  <si>
    <t xml:space="preserve">- СРЕДНА ------------------------- </t>
  </si>
  <si>
    <t>- Трупи за бичене от 15 до 17 см.</t>
  </si>
  <si>
    <t>втч Обли греди</t>
  </si>
  <si>
    <t>втч Минни подпори</t>
  </si>
  <si>
    <t>втч Тунелни подпори</t>
  </si>
  <si>
    <t>втч Минни таванки</t>
  </si>
  <si>
    <t xml:space="preserve">- ДРЕБНА ------------------------- </t>
  </si>
  <si>
    <t>втч Ритловици</t>
  </si>
  <si>
    <t>втч Саръци</t>
  </si>
  <si>
    <t xml:space="preserve">- ДЪРВА ------------------------- </t>
  </si>
  <si>
    <t>втч ОЗМ</t>
  </si>
  <si>
    <t>втч Дърва</t>
  </si>
  <si>
    <t xml:space="preserve"> ВЪРШИНА</t>
  </si>
  <si>
    <t>ШИРОКОЛИСТНИ</t>
  </si>
  <si>
    <t xml:space="preserve">- ЕДРА ------------------------- </t>
  </si>
  <si>
    <t>втч Букови</t>
  </si>
  <si>
    <t>втч Дъбови</t>
  </si>
  <si>
    <t>втч Ясен</t>
  </si>
  <si>
    <t>втч Тополови</t>
  </si>
  <si>
    <t>втч Липа</t>
  </si>
  <si>
    <t>втч Явор</t>
  </si>
  <si>
    <t>втч Акация</t>
  </si>
  <si>
    <t>втч Церови</t>
  </si>
  <si>
    <t>втч Редки дървесни видове</t>
  </si>
  <si>
    <t>- Трупи за шперплат</t>
  </si>
  <si>
    <t>- Трупи за фурнир</t>
  </si>
  <si>
    <t>- Траверси</t>
  </si>
  <si>
    <t>втч Бук</t>
  </si>
  <si>
    <t>втч Дъб</t>
  </si>
  <si>
    <t>- Тунелни подпори</t>
  </si>
  <si>
    <t>- Технологична дървесина</t>
  </si>
  <si>
    <t>втч Кестен</t>
  </si>
  <si>
    <t>втч Букова</t>
  </si>
  <si>
    <t>втч Дъбова</t>
  </si>
  <si>
    <t>втч Тополова</t>
  </si>
  <si>
    <t>втч Акациева</t>
  </si>
  <si>
    <t>втч Церова</t>
  </si>
  <si>
    <t>- Греди обли</t>
  </si>
  <si>
    <t>втч Акациеви</t>
  </si>
  <si>
    <t>- Минни подпори</t>
  </si>
  <si>
    <t>- Минни скари</t>
  </si>
  <si>
    <t>- Колове за лозя - акация</t>
  </si>
  <si>
    <t>- Мертеци</t>
  </si>
  <si>
    <t>- Колове</t>
  </si>
  <si>
    <t>- ОЗМ</t>
  </si>
  <si>
    <t>- ДЪРВА</t>
  </si>
  <si>
    <t>втч Широколистни - меки</t>
  </si>
  <si>
    <t>втч Широколистни - твърди</t>
  </si>
  <si>
    <t xml:space="preserve">П О К А З А Т Е Л И </t>
  </si>
  <si>
    <t>стойност, лв.</t>
  </si>
  <si>
    <t>ВСИЧКО ПРИХОДИ:</t>
  </si>
  <si>
    <t>Отстрел на дивеч и хищници</t>
  </si>
  <si>
    <t>Продажба на дивечово месо</t>
  </si>
  <si>
    <t>Ловни услуги</t>
  </si>
  <si>
    <t>ПРИХОДИ ОТ СКЛЮЧЕНИ ДОГОВОРИ ПО ЗЛОД</t>
  </si>
  <si>
    <t>Годишни вноски за стопанисване на дивеча в ДУ</t>
  </si>
  <si>
    <t>Годишни наемни цени на база за ловен туризъм в ДУ</t>
  </si>
  <si>
    <t>ПРИХОДИ ОТ ПРОДАЖБА НА ДИВЕЧ И РИБА ЗА РАЗСЕЛВАНЕ</t>
  </si>
  <si>
    <t>Приходи от продажба на дивеч за разселване</t>
  </si>
  <si>
    <t>Приходи от продажба на риба за разселване</t>
  </si>
  <si>
    <t>ІV.</t>
  </si>
  <si>
    <t>ДРУГИ ПРИХОДИ - разшифровка</t>
  </si>
  <si>
    <t>Приходи от технически услуги по ЗЛОД</t>
  </si>
  <si>
    <t>Р А З Х О Д И</t>
  </si>
  <si>
    <t>Мероприятия</t>
  </si>
  <si>
    <t>мярка</t>
  </si>
  <si>
    <t>Натура по ЛСП</t>
  </si>
  <si>
    <t>Натура</t>
  </si>
  <si>
    <t>ВСИЧКО РАЗХОДИ</t>
  </si>
  <si>
    <t>Х</t>
  </si>
  <si>
    <t>РАЗСЕЛВАНЕ НА ДИВЕЧ И РИБА</t>
  </si>
  <si>
    <t>10.</t>
  </si>
  <si>
    <t>ПОДХРАНВАНЕ НА ДИВЕЧА</t>
  </si>
  <si>
    <t>т</t>
  </si>
  <si>
    <t>Концентриран фураж</t>
  </si>
  <si>
    <t>Груб фураж</t>
  </si>
  <si>
    <t>Сочен фураж</t>
  </si>
  <si>
    <t>СЪЗДАВАНЕ И ПОДДЪРЖАНЕ НА ФУРАЖНА БАЗА</t>
  </si>
  <si>
    <t>Дивечови ниви</t>
  </si>
  <si>
    <t>Дивечови ливади</t>
  </si>
  <si>
    <t>Дивечови сечища</t>
  </si>
  <si>
    <t>ФЕРМЕРНО ПРОИЗВОДСТВО НА ДИВЕЧ</t>
  </si>
  <si>
    <t>1.5.</t>
  </si>
  <si>
    <t>1.6.</t>
  </si>
  <si>
    <t>VІ.</t>
  </si>
  <si>
    <t>Хранилки за едър дивеч</t>
  </si>
  <si>
    <t>Хранилки за дребен дивеч</t>
  </si>
  <si>
    <t>Солища</t>
  </si>
  <si>
    <t>Чакала</t>
  </si>
  <si>
    <t>Рибни прагове</t>
  </si>
  <si>
    <t>База за интензивно стопанисване на дивеча</t>
  </si>
  <si>
    <t>ЗООПРОФИЛАКТИКА НА ДИВЕЧА</t>
  </si>
  <si>
    <t>ІХ.</t>
  </si>
  <si>
    <t>РИБНОСТОПАНСКИ МЕРОПРИЯТИЯ</t>
  </si>
  <si>
    <t>XI.</t>
  </si>
  <si>
    <t>РАЗХОДИ ЗА ОХРАНА И ОПАЗВАНЕ НА ДИВЕЧА по чл. 37б, ал.2 от ЗЛОД</t>
  </si>
  <si>
    <t>ТАКСИ И ВНОСКИ ПО ЗЛОД</t>
  </si>
  <si>
    <t>ОТ ЛОВНОСТОПАНСКА ДЕЙНОСТ</t>
  </si>
  <si>
    <t>Такси по ПМС № 283/2000г.</t>
  </si>
  <si>
    <t xml:space="preserve">Издадени билети за лов (нови ловци) </t>
  </si>
  <si>
    <t xml:space="preserve">Заверени билети за лов, в т.ч.: </t>
  </si>
  <si>
    <t>Издадени билети за лов на чуждестранни лица (по ОЛТ)</t>
  </si>
  <si>
    <t xml:space="preserve">Полагане на изпит за придобиване право на лов </t>
  </si>
  <si>
    <t>Полагане на изпит за подборен отстрел</t>
  </si>
  <si>
    <t>Полагане на изпит за ловни водачи</t>
  </si>
  <si>
    <t>Издадени разрешителни за лов, в т.ч.:</t>
  </si>
  <si>
    <t>Регистрация на ловни трофеи</t>
  </si>
  <si>
    <t>Оценка на ловни трофеи</t>
  </si>
  <si>
    <t>Придобиване на право на собственост върху паднали дивечови рога</t>
  </si>
  <si>
    <t>Вноски за ползване на дивеч по чл.53 ал.2 от ЗЛОД</t>
  </si>
  <si>
    <t>от ловностопански райони, стопанисвани пряко от ДЛС И ДГС</t>
  </si>
  <si>
    <t>от ловностопански райони, предоставени на ловни дружини (30%)</t>
  </si>
  <si>
    <t>СТРАНИЧНА ДЕЙНОСТ</t>
  </si>
  <si>
    <t>ПРИХОД</t>
  </si>
  <si>
    <t>РАЗХОД</t>
  </si>
  <si>
    <t xml:space="preserve">ОБЩО СТРАНИЧНИ ДЕЙНОСТИ: </t>
  </si>
  <si>
    <t>Отчисление към фонд "Инвестиции в горите"</t>
  </si>
  <si>
    <t>Договори за управление на недържавни гори</t>
  </si>
  <si>
    <t>Товаро-разтоварни дейности</t>
  </si>
  <si>
    <t>Продажба на селскостопанска продукция</t>
  </si>
  <si>
    <t xml:space="preserve">Други дейности и услуги - разшифровка </t>
  </si>
  <si>
    <t>Изменение на запасите от готова продукция и незавършено производство</t>
  </si>
  <si>
    <t>ОБЩО ПРИХОДИ:</t>
  </si>
  <si>
    <t>Продажба на ДМА</t>
  </si>
  <si>
    <t>Отдаване под наем на ДМА</t>
  </si>
  <si>
    <t>Отдаване под аренда и под наем на горски територии - държавна собственост</t>
  </si>
  <si>
    <t>Учредени сервитути и право на строеж върху горски територии - държавна собственост</t>
  </si>
  <si>
    <t>Приходи от тръжни документи</t>
  </si>
  <si>
    <t>Приходи от европейски и други международни програми</t>
  </si>
  <si>
    <t>Глоби и конфискувани материали</t>
  </si>
  <si>
    <t>Други - разшифровка</t>
  </si>
  <si>
    <t>ОБЩО РАЗХОДИ:</t>
  </si>
  <si>
    <t>Разходи, свързани с кандидатстване по европейски и други международни програми</t>
  </si>
  <si>
    <t>/ лева /</t>
  </si>
  <si>
    <t>ВИД РАЗХОД</t>
  </si>
  <si>
    <t>в т.ч. ЦУ</t>
  </si>
  <si>
    <t>ВСИЧКО РАЗХОДИ (І+ІІ+ІІІ+ІV+V+VІ):</t>
  </si>
  <si>
    <t>РАЗХОДИ ЗА ЗАПЛАТИ, ОСИГУРОВКИ И СОЦИАЛНИ РАЗХОДИ - ОБЩО:</t>
  </si>
  <si>
    <t>РАЗХОДИ ПО ГРАЖДАНСКИ ДОГОВОРИ - ОБЩО:</t>
  </si>
  <si>
    <t>в т.ч. за юридически услуги</t>
  </si>
  <si>
    <t>РАЗХОДИ ЗА МАТЕРИАЛИ - ОБЩО:</t>
  </si>
  <si>
    <t>Горива, вода и енергия</t>
  </si>
  <si>
    <t>Резервни части за ремонт на ДМА</t>
  </si>
  <si>
    <t>Канцеларски материали</t>
  </si>
  <si>
    <t>Други материали</t>
  </si>
  <si>
    <t>РАЗХОДИ ЗА ДАНЪЦИ, ТАКСИ И ДР.ПЛАЩАНИЯ - ОБЩО:</t>
  </si>
  <si>
    <t>Местни данъци и такси</t>
  </si>
  <si>
    <t>Алтернативни данъци по ЗКПО</t>
  </si>
  <si>
    <t>Телекомуникационни и пощенски услуги</t>
  </si>
  <si>
    <t>Абонаментни такси</t>
  </si>
  <si>
    <t>Застраховки</t>
  </si>
  <si>
    <t>Наеми за помещения</t>
  </si>
  <si>
    <t>Транспортни разходи</t>
  </si>
  <si>
    <t>Разходи за реклама, съобщения и обяви</t>
  </si>
  <si>
    <t>Текущ ремонт на ДМА</t>
  </si>
  <si>
    <t>Други разходи - разшифровка</t>
  </si>
  <si>
    <t>ДРУГИ РАЗХОДИ - ОБЩО:</t>
  </si>
  <si>
    <t>Служебни пътувания и командировки</t>
  </si>
  <si>
    <t>Изложби и панаири</t>
  </si>
  <si>
    <t>Отписани вземания от продажби</t>
  </si>
  <si>
    <t>Разходи от липси</t>
  </si>
  <si>
    <t>Разходи за глоби и неустойки</t>
  </si>
  <si>
    <t>Стипендии за учащи се</t>
  </si>
  <si>
    <t>ДРУГИ ПОКАЗАТЕЛИ</t>
  </si>
  <si>
    <t>Средна мес. работна заплата на 1 лице</t>
  </si>
  <si>
    <t>Средна годишна издръжка на 1 лице</t>
  </si>
  <si>
    <t>НАИМЕНОВАНИЕ</t>
  </si>
  <si>
    <t>ИЗТОЧНИЦИ НА ФИНАНСИРАНЕ НА ИНВЕСТИЦИОННАТА ПРОГРАМА (ОБЩО):</t>
  </si>
  <si>
    <t>Фонд "Инвестиции в горите"</t>
  </si>
  <si>
    <t>Финансиране от други източници, вкл. програми на ЕС</t>
  </si>
  <si>
    <t>1.2.1.</t>
  </si>
  <si>
    <t>1.2.2.</t>
  </si>
  <si>
    <t>1.2.3.</t>
  </si>
  <si>
    <t>1.2.4.</t>
  </si>
  <si>
    <t>1.2.5.</t>
  </si>
  <si>
    <t>1.2.6.</t>
  </si>
  <si>
    <t>Залесяване</t>
  </si>
  <si>
    <t>Закупуване на горски територии</t>
  </si>
  <si>
    <t>Проектиране и изграждане на технико-укрепителни съоръжения</t>
  </si>
  <si>
    <t xml:space="preserve">Изпълнение на проекти, съфинансирани от европейски програми </t>
  </si>
  <si>
    <t>Строителство на сгради и други</t>
  </si>
  <si>
    <t>Строителство на сгради</t>
  </si>
  <si>
    <t>Закупуване на ДМА:</t>
  </si>
  <si>
    <t>Закупуване на сгради</t>
  </si>
  <si>
    <t>3.1.1.</t>
  </si>
  <si>
    <t>в т.ч. на стойност над 30 000 лв.</t>
  </si>
  <si>
    <t>3.2.</t>
  </si>
  <si>
    <t>Закупуване на транспортни средства</t>
  </si>
  <si>
    <t>3.2.1.</t>
  </si>
  <si>
    <t>3.3.</t>
  </si>
  <si>
    <t>Закупуване на специализирана техника</t>
  </si>
  <si>
    <t>3.3.1.</t>
  </si>
  <si>
    <t>3.4.</t>
  </si>
  <si>
    <t>Закупуване на компютри и софтуер</t>
  </si>
  <si>
    <t>3.5.</t>
  </si>
  <si>
    <t>Закупуване на друго оборудване</t>
  </si>
  <si>
    <t>Основен ремонт на ДМА:</t>
  </si>
  <si>
    <t xml:space="preserve">На сгради и съоръжения </t>
  </si>
  <si>
    <t>На горски кантони и контролни горски пунктове</t>
  </si>
  <si>
    <t>На транспортни средства, специализирана техника, машини, съоръжения и други</t>
  </si>
  <si>
    <t xml:space="preserve">5. </t>
  </si>
  <si>
    <t>Горскостопански план (ГСП)</t>
  </si>
  <si>
    <t>Задание за изготвяне на ГСП</t>
  </si>
  <si>
    <t>Изработване на ГСП за горски територии-държавна собственост</t>
  </si>
  <si>
    <t>Горска сертификация</t>
  </si>
  <si>
    <t>Сертификация по ISO</t>
  </si>
  <si>
    <t>6.3.</t>
  </si>
  <si>
    <t>Други сертификации</t>
  </si>
  <si>
    <t>Технически паспорти по ЗУТ</t>
  </si>
  <si>
    <t>ДГС / ДЛС</t>
  </si>
  <si>
    <t xml:space="preserve">ФИНАНСОВ РЕЗУЛТАТ </t>
  </si>
  <si>
    <t>Фонд "ИНВЕСТИЦИИ В ГОРИТЕ"</t>
  </si>
  <si>
    <t>Ползване на дървесина</t>
  </si>
  <si>
    <t>Дейности в горите</t>
  </si>
  <si>
    <t>Странична дейност</t>
  </si>
  <si>
    <t>приход към фонд "ИГ"</t>
  </si>
  <si>
    <t>предложение за изразходване на средства от фонд "ИГ"</t>
  </si>
  <si>
    <t>Ползване на дървесина, м3</t>
  </si>
  <si>
    <t>добив</t>
  </si>
  <si>
    <t>каса</t>
  </si>
  <si>
    <t>банка</t>
  </si>
  <si>
    <t>а</t>
  </si>
  <si>
    <t xml:space="preserve">Увеличение на запасите на готова продукция </t>
  </si>
  <si>
    <t>Налична добита дървесина към 01.01.2018 г.</t>
  </si>
  <si>
    <t>6.4.</t>
  </si>
  <si>
    <t>Риба</t>
  </si>
  <si>
    <t>АДМИНИСТРАТИВНИ И СТОПАНСКИ РАЗХОДИ</t>
  </si>
  <si>
    <t>3.1</t>
  </si>
  <si>
    <t>Приходи от нощувки и храна по ОЛТ</t>
  </si>
  <si>
    <t>3.2</t>
  </si>
  <si>
    <t>Приходи от нощувки и храна по други видове туризъм</t>
  </si>
  <si>
    <t>I.</t>
  </si>
  <si>
    <t>Едър дивеч</t>
  </si>
  <si>
    <t>Дребен дивеч</t>
  </si>
  <si>
    <t>СТРОЕЖ И ПОДДРЪЖКА НА БИОТЕХНИЧЕСКИ СЪОРЪЖЕНИЯ</t>
  </si>
  <si>
    <t>VIII.</t>
  </si>
  <si>
    <t>X.</t>
  </si>
  <si>
    <t xml:space="preserve">Волиери за  ловни птици </t>
  </si>
  <si>
    <t xml:space="preserve">АДМИНИСТРАТИВНИ И СТОПАНСКИ ДЕЙНОСТИ </t>
  </si>
  <si>
    <t>Паша в ДГТ</t>
  </si>
  <si>
    <t>Изменение на запасите от продукция и незавършено производство</t>
  </si>
  <si>
    <t>наличност на добита дървесина към 01.01.2018</t>
  </si>
  <si>
    <t>от ловностопанската дейност и туризъм</t>
  </si>
  <si>
    <t>Услуги от алтернативен туризъм</t>
  </si>
  <si>
    <t>ПРИХОДИ ОТ ЛОВЕН И ДРУГ ВИД ТУРИЗЪМ</t>
  </si>
  <si>
    <t>Приходи от ловна база, в т.ч.:</t>
  </si>
  <si>
    <t>за ловностопански мероприятия и туризъм</t>
  </si>
  <si>
    <t>РАЗХОДИ ЗА ЛОВЕН И ДРУГ ВИД ТУРИЗЪМ</t>
  </si>
  <si>
    <t>Приходи от ОЛТ</t>
  </si>
  <si>
    <t>Разходи за ОЛТ, в т.ч.:</t>
  </si>
  <si>
    <t>за отглеждане на дребен дивеч</t>
  </si>
  <si>
    <t>за волиери и производство на яйца</t>
  </si>
  <si>
    <t xml:space="preserve">Подвоз и транспорт </t>
  </si>
  <si>
    <t>Субсидии по европейски програми, в т.ч.:</t>
  </si>
  <si>
    <t>Финансови приходи</t>
  </si>
  <si>
    <t>Финансови разходи, в т.ч.</t>
  </si>
  <si>
    <t>Средства за работна заплата, в т.ч.:</t>
  </si>
  <si>
    <t>Социални разходи, в т.ч.:</t>
  </si>
  <si>
    <t>Обезщетения на персонала по КТ, в т.ч.:</t>
  </si>
  <si>
    <t>Разходи за осигуровки, в.ч.:</t>
  </si>
  <si>
    <t xml:space="preserve">Проектиране, км </t>
  </si>
  <si>
    <t>количество</t>
  </si>
  <si>
    <t>Строителство на горски пътища (ГП), транспортна техническа инфраструктура, км</t>
  </si>
  <si>
    <t>ГП първа степен (с асфалтобетоново покритие), км</t>
  </si>
  <si>
    <t>ГП втора степен (с асфалтобетоново покритие или повърхностна обработка, или настилка от трошен камък), км</t>
  </si>
  <si>
    <t>ГП трета степен (с асфалтобетоново покритие или повърхностна обработка, или настилка от трошен камък), км</t>
  </si>
  <si>
    <t>ГП четвърта степен (без настилка или с настилка от трошен камък), км</t>
  </si>
  <si>
    <t>Транспортна техническа инфраструктура, км</t>
  </si>
  <si>
    <t>Основен ремонт на съществуващи горски пътища, км</t>
  </si>
  <si>
    <t>Фонд "Инвестиции в горите", в т.ч.:</t>
  </si>
  <si>
    <t>от заеми</t>
  </si>
  <si>
    <t>1.7.</t>
  </si>
  <si>
    <t>Предоставени заеми</t>
  </si>
  <si>
    <t>ЛОВНОСТОПАНСКА  ДЕЙНОСТ И ТУРИЗЪМ</t>
  </si>
  <si>
    <t>Средносписъчна численост на персонала, в т.ч.:</t>
  </si>
  <si>
    <t>дата: ...........................</t>
  </si>
  <si>
    <t>УВЕЛИЧЕНИЕ НА ЗАПАСИТЕ ОТ НЕЗАВЪРШЕНО ПРОИЗВОДСТВО</t>
  </si>
  <si>
    <t>в т.ч. дял за ЮЛ от планираните приходи по сключени доовори за съвместно извършване на дейностите по чл. 9, ал. 9 от ЗЛОД</t>
  </si>
  <si>
    <t xml:space="preserve">     разходи за поддръжка на ловни бази</t>
  </si>
  <si>
    <t xml:space="preserve">     разходи за поддръжка на техника</t>
  </si>
  <si>
    <t>НАМАЛЕНИЕ НА ЗАПАСИТЕ ОТ НЕЗАВЪРШЕНО ПРОИЗВОДСТВО</t>
  </si>
  <si>
    <t>РАЗХОДИ ЗА РАЗРЕШИТЕЛНИ ЗА ЛОВ, ПРЕВЕЖДАНИ ПО РЕДА НА ЧЛ. 65А, АЛ. 1 ОТ ППЗЛОД</t>
  </si>
  <si>
    <t>Амортизации</t>
  </si>
  <si>
    <t xml:space="preserve">Други показатели </t>
  </si>
  <si>
    <t>1.7.1.</t>
  </si>
  <si>
    <t>1.7.2.</t>
  </si>
  <si>
    <t>1.7.3.</t>
  </si>
  <si>
    <t>1.8.</t>
  </si>
  <si>
    <t>1.9.</t>
  </si>
  <si>
    <t>1.10.</t>
  </si>
  <si>
    <t xml:space="preserve">    за ловностопански райони, стопанисвани пряко от ДЛС И ДГС</t>
  </si>
  <si>
    <t xml:space="preserve">  на лица до 65 г.</t>
  </si>
  <si>
    <t xml:space="preserve">  на лица над 65 г. и инвалиди</t>
  </si>
  <si>
    <t xml:space="preserve">   за ловностопански райони, предоставени на фирми</t>
  </si>
  <si>
    <t xml:space="preserve">   за ловностопански райони, предоставени на ловни дружини</t>
  </si>
  <si>
    <t xml:space="preserve">Приходи от портфейлни инвестиции </t>
  </si>
  <si>
    <t xml:space="preserve">   за обслужване на кредити и лизинги</t>
  </si>
  <si>
    <t>Средно списъчен брой на работници, заети с ловно и рибностопански мероприятия и услуги</t>
  </si>
  <si>
    <t xml:space="preserve">  персонал, зает в стопанската дейност, ловната дейност, услуги и опазване на ГТ</t>
  </si>
  <si>
    <t xml:space="preserve">  административен персонал</t>
  </si>
  <si>
    <t xml:space="preserve">  персонал, зает в стопанската дейност,услуги и охрана</t>
  </si>
  <si>
    <t xml:space="preserve"> /лева/</t>
  </si>
  <si>
    <t>Стойност</t>
  </si>
  <si>
    <t>/лева/</t>
  </si>
  <si>
    <t>Средна мес. работна заплата на 1 лице административен персонал</t>
  </si>
  <si>
    <t>Средна мес. работна заплата на 1 лице, заето в стопанската дейност и услуги</t>
  </si>
  <si>
    <t>Авансови и междинни плащания</t>
  </si>
  <si>
    <t>Чрез възлагане - общо, в т.ч.:</t>
  </si>
  <si>
    <t xml:space="preserve">    за местни търговци</t>
  </si>
  <si>
    <t xml:space="preserve">Продажба на стояща дървесина на корен - общо, в т.ч.: </t>
  </si>
  <si>
    <t xml:space="preserve">    за местни търговци </t>
  </si>
  <si>
    <t xml:space="preserve">    дългосрочни договори по чл. 116 от ЗГ</t>
  </si>
  <si>
    <t xml:space="preserve">    по ценоразпис на физически лица за лична употреба</t>
  </si>
  <si>
    <t xml:space="preserve">    чрез електронен търг</t>
  </si>
  <si>
    <t xml:space="preserve">    повредена иглолистна дървесина</t>
  </si>
  <si>
    <t xml:space="preserve">    повредена широколистна дървесина</t>
  </si>
  <si>
    <t>Продажба на добита дървесина  - общо, в т.ч:</t>
  </si>
  <si>
    <t xml:space="preserve">    дългосрочни договори</t>
  </si>
  <si>
    <t xml:space="preserve">    по ценоразпис на ЮЛ и ЕТ</t>
  </si>
  <si>
    <t>Ползване на дървесина по чл. 116б от ЗГ, в т.ч.</t>
  </si>
  <si>
    <t>Чрез собствени работници, в т.ч.:</t>
  </si>
  <si>
    <t>Текущ ремонт на горски пътища (ГП), км</t>
  </si>
  <si>
    <t>Разходи за осигуряване на достъп до обектите за добив, км</t>
  </si>
  <si>
    <t>Разходи за добив на дървесина - общо, в т.ч.:</t>
  </si>
  <si>
    <t xml:space="preserve">ФИНАНСОВ ПЛАН на  …..ДП </t>
  </si>
  <si>
    <t>по чл. 1, ал. 2 от ПМС 343/2011 г., % от приходи и стойност, лв.</t>
  </si>
  <si>
    <t>по чл. 1, ал. 4 от ПМС 343/2011 г., съгласно ПМС 205/2017 г., лв./м3 и стойност, лв.</t>
  </si>
  <si>
    <t>по чл. 1, ал. 3 от ПМС 343/2011 г., съгласно ПМС 8/2014 г., лв./м3 и стойност, лв.</t>
  </si>
  <si>
    <t xml:space="preserve">1. Въведена е формула, равняваща количеството налична добита дървесина, посочено в клетка С9, с това, съответстващо на стойността на увеличение на запрасите на готова продукция, т.е. клетка С32=С9. </t>
  </si>
  <si>
    <t>2. Въведена е връзка между общата реализация на дървесината, посочена в клетка С10,  с плана за добв на дървесина, наличната добита дървесина към края на предходния очетен период и очакваната наличност на дървесина в края на отчетния период, посочена в клетка С49.</t>
  </si>
  <si>
    <t>3. Въведени са допълнителни редове относно продажбата на повредена иглолистна и повредена широколистна дървесина, при която има диференцирани отчисления към фонд ИГ.</t>
  </si>
  <si>
    <t>4. Въведен е нов ред към разходите за добив на дървесина със собствени работници - разходи за фонд РЗ, с цел автоматично получаване на средномесечната работна заплата на 1 лице, клетка С53.</t>
  </si>
  <si>
    <t xml:space="preserve">5. Разходната част II е допълнена с данни за направата на извозни пътища със собствени работници, за осигуряване на достъп до обектите за добив на дървесина и за експедиция на дървесина, където се посочват само разходите за горива и за допълнително маркиране с пластмасови пластини. </t>
  </si>
  <si>
    <t>6. Добавени са в отделна табличка други показатели - средносписъчен брой на работниците, заети с дърводобив - моторист-секачи, секачи, извозвачи, трактористи, булдозеристи, пътищари, средна месечна работна заплата, амортизации на техниката, използвана за добив на дървесина, текущ ремонт и направа на горски и извозни пътища.</t>
  </si>
  <si>
    <t>Средно списъчен брой на работници, заети с дърводобив, осигуряване на достъп до обектите, текущ ремонт и направа на горски и извозни пътища в обектите за добив на дървесина</t>
  </si>
  <si>
    <t>7. Всички маркирани в цвят клетки се попълват с цели числа, включително и 0. Всички посочени стойности над 1000 да бъдат с разделители за хиляди. В клетките без цвят са заложени формули за автоматично пресмятане, които е добре да проверите за правилността им.</t>
  </si>
  <si>
    <t>8. Настоящите бележки да не се разпечатват в беловата на ФП!!</t>
  </si>
  <si>
    <t>Разходи за експедиция на дървесина (горива и пластини)</t>
  </si>
  <si>
    <t xml:space="preserve">РАЗХОДИ ЗА ДЕЙНОСТИ В ГОРСКИТЕ ТЕРИТОРИИ </t>
  </si>
  <si>
    <t>ОБЩО РАЗХОДИ (І+ІІ+ІІІ+ІV+V+VІ)</t>
  </si>
  <si>
    <t>Изораване на междуредия</t>
  </si>
  <si>
    <t>Одитиране в процеса на горска сертификация</t>
  </si>
  <si>
    <t xml:space="preserve">ДРУГИ ПОКАЗАТЕЛИ </t>
  </si>
  <si>
    <t>Средно списъчен брой на работниците</t>
  </si>
  <si>
    <t>Приходи от продукция в горските разсадници, в т.ч. от:</t>
  </si>
  <si>
    <t>3.3</t>
  </si>
  <si>
    <t>3.4</t>
  </si>
  <si>
    <t>3.5</t>
  </si>
  <si>
    <t xml:space="preserve">От изменение на запасите на готова продукция </t>
  </si>
  <si>
    <t>б</t>
  </si>
  <si>
    <t>Общо за …….ДП:</t>
  </si>
  <si>
    <t>..</t>
  </si>
  <si>
    <t>…</t>
  </si>
  <si>
    <t>Средносписъчна численост, в т.ч.:</t>
  </si>
  <si>
    <t>администр. персонал</t>
  </si>
  <si>
    <t>персонал зает в стоп. дейност</t>
  </si>
  <si>
    <t>/ в лева/</t>
  </si>
  <si>
    <t xml:space="preserve">  продажба на горски репродуктивни материали</t>
  </si>
  <si>
    <t xml:space="preserve">  продажба на декоративни видове</t>
  </si>
  <si>
    <t xml:space="preserve">  продажба на елхи</t>
  </si>
  <si>
    <t xml:space="preserve">  продажба на земеделска продукция</t>
  </si>
  <si>
    <t xml:space="preserve">  други (разшифровка)</t>
  </si>
  <si>
    <t>СТОЙНОСТ</t>
  </si>
  <si>
    <t>11.</t>
  </si>
  <si>
    <t>12.</t>
  </si>
  <si>
    <t>13.</t>
  </si>
  <si>
    <r>
      <rPr>
        <b/>
        <u/>
        <sz val="10"/>
        <rFont val="Times New Roman"/>
        <family val="1"/>
        <charset val="204"/>
      </rPr>
      <t>Забележка</t>
    </r>
    <r>
      <rPr>
        <b/>
        <sz val="10"/>
        <rFont val="Times New Roman"/>
        <family val="1"/>
        <charset val="204"/>
      </rPr>
      <t xml:space="preserve">: </t>
    </r>
    <r>
      <rPr>
        <sz val="10"/>
        <rFont val="Times New Roman"/>
        <family val="1"/>
        <charset val="204"/>
      </rPr>
      <t>В ред "Опазване на горските територии" се посочват разходите за опазване на базите за съхранение на конфискувани вещи, за горива, за мобилните екипи, за ремонт на автомобилите.</t>
    </r>
  </si>
  <si>
    <t>Ст-ст</t>
  </si>
  <si>
    <t>Средно списъчен брой на работници, заети в страничната дейност</t>
  </si>
  <si>
    <t>Бележки:</t>
  </si>
  <si>
    <r>
      <t xml:space="preserve">     транспортни разходи - </t>
    </r>
    <r>
      <rPr>
        <i/>
        <sz val="11"/>
        <rFont val="Times New Roman"/>
        <family val="1"/>
        <charset val="204"/>
      </rPr>
      <t>само за ОЛТ</t>
    </r>
  </si>
  <si>
    <r>
      <t xml:space="preserve">Разходи за подхранване на дивеча - </t>
    </r>
    <r>
      <rPr>
        <i/>
        <sz val="11"/>
        <rFont val="Times New Roman"/>
        <family val="1"/>
        <charset val="204"/>
      </rPr>
      <t>заплати за дивечовъди</t>
    </r>
  </si>
  <si>
    <r>
      <t xml:space="preserve">Административни и стопански разходи - </t>
    </r>
    <r>
      <rPr>
        <i/>
        <sz val="11"/>
        <rFont val="Times New Roman"/>
        <family val="1"/>
        <charset val="204"/>
      </rPr>
      <t>Приложение 5.1.</t>
    </r>
  </si>
  <si>
    <r>
      <t xml:space="preserve">Други - разшифровка </t>
    </r>
    <r>
      <rPr>
        <i/>
        <sz val="11"/>
        <rFont val="Times New Roman"/>
        <family val="1"/>
        <charset val="204"/>
      </rPr>
      <t>разходи за ТП</t>
    </r>
  </si>
  <si>
    <t>Ползване на недървесни горски продукти - общо, в т.ч. чрез:</t>
  </si>
  <si>
    <t>Инвестициионна програма</t>
  </si>
  <si>
    <t>16а</t>
  </si>
  <si>
    <t>Налична добита дървесина, м3</t>
  </si>
  <si>
    <t>Вземания от клиенти</t>
  </si>
  <si>
    <t>Задължения към доставчици</t>
  </si>
  <si>
    <t>Налични парични средства:</t>
  </si>
  <si>
    <t>Общо численост на  персонала, в т.ч.:</t>
  </si>
  <si>
    <t xml:space="preserve">  персонал, зает в стопанската дейност и услуги</t>
  </si>
  <si>
    <t>от ловностопански райони, предоставени на ЮЛ</t>
  </si>
  <si>
    <t xml:space="preserve">Строителство на други </t>
  </si>
  <si>
    <t>Горска сертификация (площ на планираните стопанства за нова сертификация, ха)</t>
  </si>
  <si>
    <t>Забележка: Количеството на вършината на ред 60 и ред 175 не се сумира в общото количество на дървесината.</t>
  </si>
  <si>
    <t>Маркиране, ст. маса</t>
  </si>
  <si>
    <t>Разходи за направа на извозни пътища със собствени работници, км и стойност, лв.</t>
  </si>
  <si>
    <t xml:space="preserve">     други</t>
  </si>
  <si>
    <r>
      <t xml:space="preserve">1. Въведена е допълнителна колона 5, която ще се ползва </t>
    </r>
    <r>
      <rPr>
        <b/>
        <sz val="10"/>
        <rFont val="Times New Roman"/>
        <family val="1"/>
        <charset val="204"/>
      </rPr>
      <t>единствено при изготвянето на отчетите за изпълнението на ФП</t>
    </r>
    <r>
      <rPr>
        <sz val="10"/>
        <rFont val="Times New Roman"/>
        <family val="1"/>
        <charset val="204"/>
      </rPr>
      <t xml:space="preserve">. Тя отразява текущото състояние на плащанията по всеки отделен обект/проект при отчетите за изпълнението на ФП. В тази връзка, важно е да се отбележи, че при първоначално заявяване на разходи в инвестиционната програма, следва да се посочва </t>
    </r>
    <r>
      <rPr>
        <b/>
        <sz val="10"/>
        <rFont val="Times New Roman"/>
        <family val="1"/>
        <charset val="204"/>
      </rPr>
      <t>цялата стойност на разхода, съответстваща на целия обект</t>
    </r>
    <r>
      <rPr>
        <sz val="10"/>
        <rFont val="Times New Roman"/>
        <family val="1"/>
        <charset val="204"/>
      </rPr>
      <t xml:space="preserve">. Това е нужно в случаите, когато е необходимо разрешение от министъра на ЗХГ за изразходването им. Когато изпълнението на строителството/ремонта надхвърли календарната година, остатъчната стойност, спрямо направените плащания, се посочва във ФП за следващата година до цялостното му завършване и приемане. Единствено средствата от фонд ИГ за изпълнение на дейности по залесяване ще са валидни само за календарната година, т.е. неусвоените няма да се прехвърлят по подразбиране в следващата календарна година, а ще въдат заявени отново, за издаване на заповед от МЗХГ за конкретната година. </t>
    </r>
  </si>
  <si>
    <r>
      <t xml:space="preserve">Забележка: Количеството по ЛСП в к. 4 се отнася само за ЛСМ, предвидени за изпълнение от ДЛС/ДГС, вкл. и по сключени договори с ЮЛ (без тези за ЛРД) </t>
    </r>
    <r>
      <rPr>
        <b/>
        <i/>
        <sz val="11"/>
        <color indexed="8"/>
        <rFont val="Times New Roman"/>
        <family val="1"/>
        <charset val="204"/>
      </rPr>
      <t>- да се не разпечатва!</t>
    </r>
  </si>
  <si>
    <t>Бележки: Да не се разпечатват на беловата на ФП! Колона 5 от втората таблица да не се разпечатва също!</t>
  </si>
  <si>
    <t>ЛСДиТ</t>
  </si>
  <si>
    <t>АСД</t>
  </si>
  <si>
    <t xml:space="preserve">работници </t>
  </si>
  <si>
    <r>
      <t xml:space="preserve">  административен персонал -  </t>
    </r>
    <r>
      <rPr>
        <i/>
        <sz val="11"/>
        <rFont val="Times New Roman"/>
        <family val="1"/>
        <charset val="204"/>
      </rPr>
      <t xml:space="preserve">от прил. 5.1 </t>
    </r>
  </si>
  <si>
    <r>
      <t xml:space="preserve">  персонал, зает в стопанската дейност, ловната дейност, услуги и опазване на ГТ - </t>
    </r>
    <r>
      <rPr>
        <i/>
        <sz val="11"/>
        <rFont val="Times New Roman"/>
        <family val="1"/>
        <charset val="204"/>
      </rPr>
      <t xml:space="preserve">от прил. 5.1 </t>
    </r>
  </si>
  <si>
    <r>
      <t xml:space="preserve">  средносписъчен брой работници по дейности в горите -  </t>
    </r>
    <r>
      <rPr>
        <i/>
        <sz val="11"/>
        <rFont val="Times New Roman"/>
        <family val="1"/>
        <charset val="204"/>
      </rPr>
      <t>сбор от прил. 1.1, 2.1, 3.1, и 4</t>
    </r>
  </si>
  <si>
    <r>
      <rPr>
        <b/>
        <sz val="11"/>
        <rFont val="Times New Roman"/>
        <family val="1"/>
        <charset val="204"/>
      </rPr>
      <t xml:space="preserve">Административен персонал </t>
    </r>
    <r>
      <rPr>
        <sz val="11"/>
        <rFont val="Times New Roman"/>
        <family val="1"/>
        <charset val="204"/>
      </rPr>
      <t xml:space="preserve">- </t>
    </r>
    <r>
      <rPr>
        <i/>
        <sz val="11"/>
        <rFont val="Times New Roman"/>
        <family val="1"/>
        <charset val="204"/>
      </rPr>
      <t>директор, зам.директор, счетоводство, юристи, деловодител, системен администратор и др.</t>
    </r>
  </si>
  <si>
    <r>
      <rPr>
        <b/>
        <sz val="11"/>
        <rFont val="Times New Roman"/>
        <family val="1"/>
        <charset val="204"/>
      </rPr>
      <t>Персонал, зает в стопанската дейност</t>
    </r>
    <r>
      <rPr>
        <sz val="11"/>
        <rFont val="Times New Roman"/>
        <family val="1"/>
        <charset val="204"/>
      </rPr>
      <t>, ловната дейност, услуги и опазване на ГТ</t>
    </r>
  </si>
  <si>
    <r>
      <t xml:space="preserve">   административен персонал - </t>
    </r>
    <r>
      <rPr>
        <i/>
        <sz val="11"/>
        <rFont val="Times New Roman"/>
        <family val="1"/>
        <charset val="204"/>
      </rPr>
      <t>директор, зам.директор, счетоводство, юристи, деловодител, системен администратор и др.</t>
    </r>
  </si>
  <si>
    <t>РАЗХОДИ ЗА АМОРТИЗАЦИИ, които не са включени в прил. 1.1, 2, 3.2. и 4.</t>
  </si>
  <si>
    <t>Продажба на стояща дървесина на корен, наличност, добив и продажба на добита дървесина по категории и асортименти дървесина през 2019 г.</t>
  </si>
  <si>
    <t>Наличност на склад на добита дървесина към 01.01.2019 г.</t>
  </si>
  <si>
    <t>Средства във фонд "Инвестиции в горите" към 01.01.2019 г.</t>
  </si>
  <si>
    <t>Налични средства във  фонд "Резервен" към 01.01.2019 г.</t>
  </si>
  <si>
    <t>Инвестиционна програма за 2019 г.</t>
  </si>
  <si>
    <t>Вземания от клиенти към 01.01.2019 г.</t>
  </si>
  <si>
    <t>Задължения към доставчици към 01.01.2019 г.</t>
  </si>
  <si>
    <t>Парични средства в каса към 01.01.2019 г.</t>
  </si>
  <si>
    <t>Парични средства в банка към 01.01.2019 г.</t>
  </si>
  <si>
    <t xml:space="preserve">    възлагане на добива и продажба на продуктите в сурово или преработено състояние</t>
  </si>
  <si>
    <t xml:space="preserve">    предоставяне под наем на определени горски територии</t>
  </si>
  <si>
    <t xml:space="preserve">    позволително за ползване</t>
  </si>
  <si>
    <t xml:space="preserve">    такси по Закона за лечебните растения</t>
  </si>
  <si>
    <t xml:space="preserve">   субсидии по СЕПП (Схема за единно плащане на площ)</t>
  </si>
  <si>
    <t>Разходи за заплати, осигуровки и социални разходи на собствени работници, лв./м3 и стойност, лв.</t>
  </si>
  <si>
    <t>за 20…... г.</t>
  </si>
  <si>
    <t>ОБОБЩЕНА СПРАВКА ПО ФИНАНСОВИТЕ ПЛАНОВЕ НА ТЕРИТОРИАЛНИТЕ ПОДЕЛЕНИЕЯ (ДГС и ДЛС)</t>
  </si>
  <si>
    <t>ГЛ.СЧЕТОВОДИТЕЛ: ..........................                                ДИРЕКТОР: ........................</t>
  </si>
  <si>
    <t xml:space="preserve">                                           /……………………………./                                    /………...………………./</t>
  </si>
  <si>
    <t>Приложение №1.2</t>
  </si>
  <si>
    <t>Приложение №2</t>
  </si>
  <si>
    <t>Приложение №1.1.</t>
  </si>
  <si>
    <t>Приложение №2.1.</t>
  </si>
  <si>
    <t>Приложение №3.1.</t>
  </si>
  <si>
    <t>Приложение №3.2.</t>
  </si>
  <si>
    <t>Приложение №3.3.</t>
  </si>
  <si>
    <t>Приложение №4</t>
  </si>
  <si>
    <t>Приложение №5</t>
  </si>
  <si>
    <t>Приложение №5.1.</t>
  </si>
  <si>
    <t>Приложение №6</t>
  </si>
  <si>
    <t>Справка №1</t>
  </si>
  <si>
    <t>МИНИСТЕРСТВО НА ЗЕМЕДЕЛИЕТО</t>
  </si>
  <si>
    <t>ИНВЕСТИЦИОННА ПРОГРАМА ЗА 20…..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</si>
</sst>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_)"/>
  </numFmts>
  <fonts count="50" x14ac:knownFonts="1">
    <font>
      <sz val="10"/>
      <name val="Arial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color indexed="10"/>
      <name val="Arial"/>
      <family val="2"/>
      <charset val="204"/>
    </font>
    <font>
      <i/>
      <sz val="10"/>
      <name val="Times New Roman"/>
      <family val="1"/>
      <charset val="204"/>
    </font>
    <font>
      <b/>
      <sz val="10"/>
      <color indexed="10"/>
      <name val="Arial"/>
      <family val="2"/>
      <charset val="204"/>
    </font>
    <font>
      <b/>
      <sz val="11"/>
      <color indexed="10"/>
      <name val="Arial"/>
      <family val="2"/>
      <charset val="204"/>
    </font>
    <font>
      <b/>
      <sz val="11"/>
      <name val="Arial"/>
      <family val="2"/>
      <charset val="204"/>
    </font>
    <font>
      <i/>
      <sz val="9"/>
      <name val="Times New Roman"/>
      <family val="1"/>
      <charset val="204"/>
    </font>
    <font>
      <sz val="10"/>
      <name val="Tahoma"/>
      <family val="2"/>
      <charset val="204"/>
    </font>
    <font>
      <sz val="11"/>
      <name val="Tahoma"/>
      <family val="2"/>
      <charset val="204"/>
    </font>
    <font>
      <b/>
      <sz val="11"/>
      <name val="Tahoma"/>
      <family val="2"/>
      <charset val="204"/>
    </font>
    <font>
      <sz val="11"/>
      <name val="Arial"/>
      <family val="2"/>
      <charset val="204"/>
    </font>
    <font>
      <sz val="10"/>
      <name val="Arial"/>
      <family val="2"/>
    </font>
    <font>
      <b/>
      <sz val="11"/>
      <color indexed="8"/>
      <name val="Times New Roman"/>
      <family val="1"/>
      <charset val="204"/>
    </font>
    <font>
      <sz val="11"/>
      <color indexed="10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Arial"/>
      <family val="2"/>
      <charset val="204"/>
    </font>
    <font>
      <sz val="8"/>
      <name val="Tahoma"/>
      <family val="2"/>
      <charset val="204"/>
    </font>
    <font>
      <sz val="10"/>
      <color indexed="10"/>
      <name val="Times New Roman"/>
      <family val="1"/>
      <charset val="204"/>
    </font>
    <font>
      <b/>
      <u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u/>
      <sz val="10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i/>
      <sz val="10"/>
      <color rgb="FFFF0000"/>
      <name val="Times New Roman"/>
      <family val="1"/>
      <charset val="204"/>
    </font>
    <font>
      <b/>
      <sz val="12"/>
      <name val="Arial"/>
      <family val="2"/>
      <charset val="204"/>
    </font>
    <font>
      <sz val="12"/>
      <color indexed="10"/>
      <name val="Times New Roman"/>
      <family val="1"/>
      <charset val="204"/>
    </font>
    <font>
      <sz val="12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6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7" fillId="0" borderId="0"/>
    <xf numFmtId="0" fontId="28" fillId="0" borderId="0"/>
    <xf numFmtId="9" fontId="1" fillId="0" borderId="0" applyFont="0" applyFill="0" applyBorder="0" applyAlignment="0" applyProtection="0"/>
  </cellStyleXfs>
  <cellXfs count="736">
    <xf numFmtId="0" fontId="0" fillId="0" borderId="0" xfId="0"/>
    <xf numFmtId="0" fontId="3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/>
    <xf numFmtId="0" fontId="5" fillId="3" borderId="0" xfId="0" applyFont="1" applyFill="1"/>
    <xf numFmtId="0" fontId="7" fillId="3" borderId="0" xfId="0" applyFont="1" applyFill="1"/>
    <xf numFmtId="0" fontId="6" fillId="3" borderId="1" xfId="0" applyFont="1" applyFill="1" applyBorder="1" applyAlignment="1">
      <alignment horizontal="center" vertical="center" wrapText="1"/>
    </xf>
    <xf numFmtId="0" fontId="6" fillId="3" borderId="0" xfId="0" applyFont="1" applyFill="1"/>
    <xf numFmtId="0" fontId="7" fillId="3" borderId="0" xfId="0" applyFont="1" applyFill="1" applyAlignment="1">
      <alignment horizontal="left"/>
    </xf>
    <xf numFmtId="0" fontId="9" fillId="3" borderId="0" xfId="0" applyFont="1" applyFill="1"/>
    <xf numFmtId="0" fontId="8" fillId="3" borderId="0" xfId="0" applyFont="1" applyFill="1"/>
    <xf numFmtId="0" fontId="8" fillId="3" borderId="0" xfId="0" applyFont="1" applyFill="1" applyAlignment="1">
      <alignment horizontal="right"/>
    </xf>
    <xf numFmtId="3" fontId="9" fillId="3" borderId="1" xfId="0" applyNumberFormat="1" applyFont="1" applyFill="1" applyBorder="1"/>
    <xf numFmtId="1" fontId="9" fillId="3" borderId="1" xfId="0" applyNumberFormat="1" applyFont="1" applyFill="1" applyBorder="1"/>
    <xf numFmtId="1" fontId="9" fillId="3" borderId="1" xfId="0" applyNumberFormat="1" applyFont="1" applyFill="1" applyBorder="1" applyAlignment="1">
      <alignment horizontal="right"/>
    </xf>
    <xf numFmtId="0" fontId="9" fillId="3" borderId="1" xfId="0" applyFont="1" applyFill="1" applyBorder="1"/>
    <xf numFmtId="0" fontId="9" fillId="3" borderId="2" xfId="0" applyFont="1" applyFill="1" applyBorder="1"/>
    <xf numFmtId="3" fontId="9" fillId="3" borderId="3" xfId="0" applyNumberFormat="1" applyFont="1" applyFill="1" applyBorder="1"/>
    <xf numFmtId="3" fontId="9" fillId="3" borderId="0" xfId="0" applyNumberFormat="1" applyFont="1" applyFill="1"/>
    <xf numFmtId="0" fontId="1" fillId="3" borderId="0" xfId="0" applyFont="1" applyFill="1"/>
    <xf numFmtId="0" fontId="2" fillId="3" borderId="0" xfId="0" applyFont="1" applyFill="1"/>
    <xf numFmtId="0" fontId="3" fillId="3" borderId="0" xfId="0" applyFont="1" applyFill="1"/>
    <xf numFmtId="0" fontId="7" fillId="3" borderId="0" xfId="0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1" fontId="6" fillId="3" borderId="7" xfId="0" applyNumberFormat="1" applyFont="1" applyFill="1" applyBorder="1" applyAlignment="1" applyProtection="1">
      <alignment horizontal="right" vertical="center" wrapText="1"/>
    </xf>
    <xf numFmtId="0" fontId="3" fillId="3" borderId="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vertical="center" wrapText="1"/>
    </xf>
    <xf numFmtId="0" fontId="29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16" fillId="3" borderId="0" xfId="0" applyFont="1" applyFill="1"/>
    <xf numFmtId="0" fontId="6" fillId="3" borderId="7" xfId="0" applyFont="1" applyFill="1" applyBorder="1" applyAlignment="1">
      <alignment horizontal="center" vertical="center" wrapText="1"/>
    </xf>
    <xf numFmtId="0" fontId="24" fillId="3" borderId="0" xfId="0" applyFont="1" applyFill="1"/>
    <xf numFmtId="1" fontId="24" fillId="3" borderId="0" xfId="0" applyNumberFormat="1" applyFont="1" applyFill="1"/>
    <xf numFmtId="0" fontId="9" fillId="3" borderId="0" xfId="0" applyFont="1" applyFill="1" applyBorder="1"/>
    <xf numFmtId="0" fontId="25" fillId="3" borderId="0" xfId="0" applyFont="1" applyFill="1"/>
    <xf numFmtId="0" fontId="26" fillId="3" borderId="0" xfId="0" applyFont="1" applyFill="1"/>
    <xf numFmtId="0" fontId="6" fillId="3" borderId="8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vertical="center" wrapText="1"/>
    </xf>
    <xf numFmtId="0" fontId="27" fillId="3" borderId="0" xfId="0" applyFont="1" applyFill="1"/>
    <xf numFmtId="0" fontId="9" fillId="3" borderId="0" xfId="0" applyFont="1" applyFill="1" applyProtection="1"/>
    <xf numFmtId="2" fontId="9" fillId="3" borderId="1" xfId="0" applyNumberFormat="1" applyFont="1" applyFill="1" applyBorder="1" applyAlignment="1" applyProtection="1">
      <alignment horizontal="center" vertical="center" wrapText="1"/>
    </xf>
    <xf numFmtId="0" fontId="8" fillId="3" borderId="0" xfId="0" applyFont="1" applyFill="1" applyProtection="1"/>
    <xf numFmtId="1" fontId="9" fillId="3" borderId="1" xfId="0" applyNumberFormat="1" applyFont="1" applyFill="1" applyBorder="1" applyAlignment="1" applyProtection="1">
      <alignment horizontal="center" vertical="center" wrapText="1"/>
    </xf>
    <xf numFmtId="0" fontId="0" fillId="3" borderId="0" xfId="0" applyFill="1"/>
    <xf numFmtId="164" fontId="0" fillId="3" borderId="0" xfId="0" applyNumberFormat="1" applyFill="1"/>
    <xf numFmtId="3" fontId="0" fillId="3" borderId="0" xfId="0" applyNumberFormat="1" applyFill="1"/>
    <xf numFmtId="0" fontId="18" fillId="3" borderId="0" xfId="0" applyFont="1" applyFill="1"/>
    <xf numFmtId="0" fontId="19" fillId="3" borderId="0" xfId="0" applyFont="1" applyFill="1" applyAlignment="1">
      <alignment horizontal="right"/>
    </xf>
    <xf numFmtId="164" fontId="19" fillId="3" borderId="0" xfId="0" applyNumberFormat="1" applyFont="1" applyFill="1" applyAlignment="1">
      <alignment horizontal="right"/>
    </xf>
    <xf numFmtId="3" fontId="19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 vertical="center" wrapText="1"/>
    </xf>
    <xf numFmtId="3" fontId="8" fillId="3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3" fontId="19" fillId="3" borderId="1" xfId="0" applyNumberFormat="1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vertical="center" wrapText="1"/>
    </xf>
    <xf numFmtId="3" fontId="6" fillId="3" borderId="7" xfId="0" applyNumberFormat="1" applyFont="1" applyFill="1" applyBorder="1" applyAlignment="1">
      <alignment horizontal="center" vertical="center" wrapText="1"/>
    </xf>
    <xf numFmtId="0" fontId="20" fillId="3" borderId="0" xfId="0" applyFont="1" applyFill="1"/>
    <xf numFmtId="0" fontId="6" fillId="3" borderId="10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vertical="center" wrapText="1"/>
    </xf>
    <xf numFmtId="3" fontId="6" fillId="3" borderId="12" xfId="0" applyNumberFormat="1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vertical="center" wrapText="1"/>
    </xf>
    <xf numFmtId="164" fontId="6" fillId="3" borderId="15" xfId="0" applyNumberFormat="1" applyFont="1" applyFill="1" applyBorder="1" applyAlignment="1">
      <alignment vertical="center" wrapText="1"/>
    </xf>
    <xf numFmtId="3" fontId="6" fillId="3" borderId="16" xfId="0" applyNumberFormat="1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vertical="center" wrapText="1"/>
    </xf>
    <xf numFmtId="165" fontId="6" fillId="3" borderId="1" xfId="0" applyNumberFormat="1" applyFont="1" applyFill="1" applyBorder="1" applyAlignment="1" applyProtection="1">
      <alignment horizontal="center" vertical="center" wrapText="1"/>
    </xf>
    <xf numFmtId="0" fontId="2" fillId="3" borderId="4" xfId="0" applyFont="1" applyFill="1" applyBorder="1" applyAlignment="1">
      <alignment horizontal="left" vertical="center" wrapText="1"/>
    </xf>
    <xf numFmtId="0" fontId="7" fillId="3" borderId="4" xfId="0" applyFont="1" applyFill="1" applyBorder="1" applyAlignment="1">
      <alignment vertical="center" wrapText="1"/>
    </xf>
    <xf numFmtId="3" fontId="7" fillId="3" borderId="1" xfId="0" applyNumberFormat="1" applyFont="1" applyFill="1" applyBorder="1" applyAlignment="1" applyProtection="1">
      <alignment vertical="center" wrapText="1"/>
      <protection locked="0"/>
    </xf>
    <xf numFmtId="3" fontId="7" fillId="3" borderId="1" xfId="0" applyNumberFormat="1" applyFont="1" applyFill="1" applyBorder="1" applyAlignment="1" applyProtection="1">
      <alignment vertical="center" wrapText="1"/>
    </xf>
    <xf numFmtId="3" fontId="6" fillId="3" borderId="9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21" fillId="3" borderId="0" xfId="0" applyFont="1" applyFill="1"/>
    <xf numFmtId="0" fontId="22" fillId="3" borderId="0" xfId="0" applyFont="1" applyFill="1"/>
    <xf numFmtId="0" fontId="9" fillId="3" borderId="18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9" fillId="3" borderId="0" xfId="0" applyFont="1" applyFill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9" fillId="0" borderId="0" xfId="0" applyFont="1" applyProtection="1"/>
    <xf numFmtId="0" fontId="8" fillId="0" borderId="1" xfId="0" applyFont="1" applyBorder="1" applyAlignment="1" applyProtection="1">
      <alignment horizontal="center" wrapText="1"/>
    </xf>
    <xf numFmtId="0" fontId="8" fillId="0" borderId="19" xfId="0" applyFont="1" applyBorder="1" applyAlignment="1" applyProtection="1">
      <alignment horizontal="center" wrapText="1"/>
    </xf>
    <xf numFmtId="0" fontId="8" fillId="0" borderId="20" xfId="0" applyFont="1" applyBorder="1" applyAlignment="1" applyProtection="1">
      <alignment horizontal="center" wrapText="1"/>
    </xf>
    <xf numFmtId="0" fontId="23" fillId="0" borderId="20" xfId="0" applyFont="1" applyBorder="1" applyAlignment="1" applyProtection="1">
      <alignment horizontal="center" wrapText="1"/>
    </xf>
    <xf numFmtId="0" fontId="23" fillId="0" borderId="21" xfId="0" applyFont="1" applyBorder="1" applyAlignment="1" applyProtection="1">
      <alignment horizontal="center" wrapText="1"/>
    </xf>
    <xf numFmtId="1" fontId="8" fillId="0" borderId="1" xfId="0" applyNumberFormat="1" applyFont="1" applyFill="1" applyBorder="1" applyAlignment="1" applyProtection="1">
      <alignment horizontal="center" vertical="center" wrapText="1"/>
    </xf>
    <xf numFmtId="2" fontId="9" fillId="2" borderId="1" xfId="0" applyNumberFormat="1" applyFont="1" applyFill="1" applyBorder="1" applyAlignment="1" applyProtection="1">
      <alignment horizontal="center" vertical="center" wrapText="1"/>
    </xf>
    <xf numFmtId="1" fontId="9" fillId="0" borderId="1" xfId="0" applyNumberFormat="1" applyFont="1" applyFill="1" applyBorder="1" applyAlignment="1" applyProtection="1">
      <alignment horizontal="center" vertical="center" wrapText="1"/>
    </xf>
    <xf numFmtId="2" fontId="9" fillId="0" borderId="1" xfId="0" applyNumberFormat="1" applyFont="1" applyFill="1" applyBorder="1" applyAlignment="1" applyProtection="1">
      <alignment horizontal="center" vertical="center" wrapText="1"/>
    </xf>
    <xf numFmtId="1" fontId="8" fillId="0" borderId="1" xfId="0" applyNumberFormat="1" applyFont="1" applyFill="1" applyBorder="1" applyAlignment="1" applyProtection="1">
      <alignment horizontal="center" vertical="center"/>
    </xf>
    <xf numFmtId="0" fontId="9" fillId="3" borderId="0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 wrapText="1"/>
    </xf>
    <xf numFmtId="0" fontId="7" fillId="3" borderId="0" xfId="0" applyFont="1" applyFill="1" applyAlignment="1">
      <alignment vertical="center" wrapText="1"/>
    </xf>
    <xf numFmtId="0" fontId="23" fillId="3" borderId="0" xfId="0" applyFont="1" applyFill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31" fillId="3" borderId="0" xfId="0" applyFont="1" applyFill="1" applyAlignment="1">
      <alignment vertical="center" wrapText="1"/>
    </xf>
    <xf numFmtId="0" fontId="32" fillId="0" borderId="0" xfId="0" applyFont="1"/>
    <xf numFmtId="0" fontId="8" fillId="3" borderId="0" xfId="0" applyFont="1" applyFill="1" applyAlignment="1">
      <alignment vertical="center" wrapText="1"/>
    </xf>
    <xf numFmtId="0" fontId="9" fillId="3" borderId="7" xfId="0" applyFont="1" applyFill="1" applyBorder="1"/>
    <xf numFmtId="3" fontId="9" fillId="3" borderId="7" xfId="0" applyNumberFormat="1" applyFont="1" applyFill="1" applyBorder="1"/>
    <xf numFmtId="1" fontId="9" fillId="3" borderId="7" xfId="0" applyNumberFormat="1" applyFont="1" applyFill="1" applyBorder="1"/>
    <xf numFmtId="1" fontId="9" fillId="3" borderId="7" xfId="0" applyNumberFormat="1" applyFont="1" applyFill="1" applyBorder="1" applyAlignment="1">
      <alignment horizontal="right"/>
    </xf>
    <xf numFmtId="0" fontId="9" fillId="3" borderId="22" xfId="0" applyFont="1" applyFill="1" applyBorder="1"/>
    <xf numFmtId="0" fontId="9" fillId="3" borderId="0" xfId="0" applyFont="1" applyFill="1" applyAlignment="1">
      <alignment horizontal="left"/>
    </xf>
    <xf numFmtId="1" fontId="9" fillId="3" borderId="23" xfId="0" applyNumberFormat="1" applyFont="1" applyFill="1" applyBorder="1" applyAlignment="1" applyProtection="1">
      <alignment horizontal="center" vertical="center" wrapText="1"/>
    </xf>
    <xf numFmtId="0" fontId="8" fillId="0" borderId="24" xfId="0" applyFont="1" applyBorder="1" applyAlignment="1" applyProtection="1">
      <alignment horizontal="center" wrapText="1"/>
    </xf>
    <xf numFmtId="0" fontId="23" fillId="0" borderId="25" xfId="0" applyFont="1" applyBorder="1" applyAlignment="1" applyProtection="1">
      <alignment horizontal="center" wrapText="1"/>
    </xf>
    <xf numFmtId="0" fontId="23" fillId="0" borderId="24" xfId="0" applyFont="1" applyBorder="1" applyAlignment="1" applyProtection="1">
      <alignment horizontal="center" wrapText="1"/>
    </xf>
    <xf numFmtId="0" fontId="8" fillId="0" borderId="26" xfId="0" applyFont="1" applyBorder="1" applyAlignment="1" applyProtection="1">
      <alignment horizontal="right" wrapText="1"/>
    </xf>
    <xf numFmtId="1" fontId="8" fillId="0" borderId="23" xfId="0" applyNumberFormat="1" applyFont="1" applyFill="1" applyBorder="1" applyAlignment="1" applyProtection="1">
      <alignment horizontal="center" vertical="center" wrapText="1"/>
    </xf>
    <xf numFmtId="0" fontId="8" fillId="0" borderId="26" xfId="0" applyFont="1" applyBorder="1" applyAlignment="1" applyProtection="1">
      <alignment horizontal="left" wrapText="1"/>
    </xf>
    <xf numFmtId="0" fontId="9" fillId="0" borderId="26" xfId="0" applyFont="1" applyBorder="1" applyAlignment="1" applyProtection="1">
      <alignment horizontal="left" wrapText="1"/>
    </xf>
    <xf numFmtId="1" fontId="9" fillId="0" borderId="23" xfId="0" applyNumberFormat="1" applyFont="1" applyFill="1" applyBorder="1" applyAlignment="1" applyProtection="1">
      <alignment horizontal="center" vertical="center" wrapText="1"/>
    </xf>
    <xf numFmtId="0" fontId="9" fillId="0" borderId="26" xfId="0" applyFont="1" applyBorder="1" applyAlignment="1" applyProtection="1">
      <alignment wrapText="1"/>
    </xf>
    <xf numFmtId="0" fontId="9" fillId="0" borderId="0" xfId="0" applyFont="1" applyFill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horizontal="center" vertical="center"/>
    </xf>
    <xf numFmtId="0" fontId="9" fillId="0" borderId="27" xfId="0" applyFont="1" applyFill="1" applyBorder="1" applyAlignment="1" applyProtection="1">
      <alignment horizontal="center" vertical="center"/>
    </xf>
    <xf numFmtId="1" fontId="8" fillId="0" borderId="23" xfId="0" applyNumberFormat="1" applyFont="1" applyFill="1" applyBorder="1" applyAlignment="1" applyProtection="1">
      <alignment horizontal="center" vertical="center"/>
    </xf>
    <xf numFmtId="0" fontId="8" fillId="0" borderId="26" xfId="0" applyFont="1" applyBorder="1" applyAlignment="1" applyProtection="1">
      <alignment wrapText="1"/>
    </xf>
    <xf numFmtId="0" fontId="8" fillId="0" borderId="28" xfId="0" applyFont="1" applyBorder="1" applyAlignment="1" applyProtection="1">
      <alignment horizontal="left" wrapText="1"/>
    </xf>
    <xf numFmtId="1" fontId="9" fillId="0" borderId="3" xfId="0" applyNumberFormat="1" applyFont="1" applyFill="1" applyBorder="1" applyAlignment="1" applyProtection="1">
      <alignment horizontal="center" vertical="center" wrapText="1"/>
    </xf>
    <xf numFmtId="2" fontId="9" fillId="0" borderId="3" xfId="0" applyNumberFormat="1" applyFont="1" applyFill="1" applyBorder="1" applyAlignment="1" applyProtection="1">
      <alignment horizontal="center" vertical="center" wrapText="1"/>
    </xf>
    <xf numFmtId="1" fontId="9" fillId="0" borderId="29" xfId="0" applyNumberFormat="1" applyFont="1" applyFill="1" applyBorder="1" applyAlignment="1" applyProtection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30" fillId="3" borderId="0" xfId="0" applyFont="1" applyFill="1" applyAlignment="1">
      <alignment horizontal="left" wrapText="1"/>
    </xf>
    <xf numFmtId="0" fontId="29" fillId="3" borderId="1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/>
    </xf>
    <xf numFmtId="0" fontId="6" fillId="3" borderId="0" xfId="0" applyFont="1" applyFill="1" applyAlignment="1">
      <alignment horizontal="right"/>
    </xf>
    <xf numFmtId="0" fontId="29" fillId="3" borderId="8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right"/>
    </xf>
    <xf numFmtId="16" fontId="6" fillId="3" borderId="1" xfId="0" applyNumberFormat="1" applyFont="1" applyFill="1" applyBorder="1" applyAlignment="1">
      <alignment horizontal="center" vertical="center" wrapText="1"/>
    </xf>
    <xf numFmtId="3" fontId="9" fillId="3" borderId="0" xfId="0" applyNumberFormat="1" applyFont="1" applyFill="1" applyAlignment="1">
      <alignment horizontal="center"/>
    </xf>
    <xf numFmtId="3" fontId="2" fillId="3" borderId="0" xfId="0" applyNumberFormat="1" applyFont="1" applyFill="1" applyAlignment="1">
      <alignment horizontal="left"/>
    </xf>
    <xf numFmtId="2" fontId="25" fillId="3" borderId="0" xfId="0" applyNumberFormat="1" applyFont="1" applyFill="1" applyAlignment="1">
      <alignment vertical="center" wrapText="1"/>
    </xf>
    <xf numFmtId="0" fontId="25" fillId="3" borderId="0" xfId="0" applyFont="1" applyFill="1" applyAlignment="1">
      <alignment vertical="center" wrapText="1"/>
    </xf>
    <xf numFmtId="0" fontId="26" fillId="3" borderId="0" xfId="0" applyFont="1" applyFill="1" applyAlignment="1">
      <alignment vertical="center" wrapText="1"/>
    </xf>
    <xf numFmtId="0" fontId="14" fillId="3" borderId="0" xfId="0" applyFont="1" applyFill="1" applyBorder="1" applyAlignment="1">
      <alignment vertical="center" wrapText="1"/>
    </xf>
    <xf numFmtId="0" fontId="33" fillId="3" borderId="0" xfId="0" applyFont="1" applyFill="1"/>
    <xf numFmtId="0" fontId="7" fillId="0" borderId="1" xfId="1" applyFont="1" applyBorder="1" applyAlignment="1">
      <alignment horizontal="center"/>
    </xf>
    <xf numFmtId="0" fontId="34" fillId="3" borderId="0" xfId="0" applyFont="1" applyFill="1"/>
    <xf numFmtId="0" fontId="41" fillId="3" borderId="26" xfId="0" applyFont="1" applyFill="1" applyBorder="1" applyAlignment="1" applyProtection="1">
      <alignment horizontal="left" wrapText="1"/>
    </xf>
    <xf numFmtId="4" fontId="6" fillId="3" borderId="4" xfId="0" applyNumberFormat="1" applyFont="1" applyFill="1" applyBorder="1" applyAlignment="1">
      <alignment horizontal="center" vertical="center" wrapText="1"/>
    </xf>
    <xf numFmtId="165" fontId="7" fillId="3" borderId="1" xfId="1" applyNumberFormat="1" applyFont="1" applyFill="1" applyBorder="1" applyAlignment="1" applyProtection="1">
      <alignment horizontal="center" vertical="top" wrapText="1"/>
    </xf>
    <xf numFmtId="0" fontId="7" fillId="3" borderId="4" xfId="1" applyFont="1" applyFill="1" applyBorder="1"/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3" fontId="6" fillId="3" borderId="1" xfId="0" applyNumberFormat="1" applyFont="1" applyFill="1" applyBorder="1" applyAlignment="1" applyProtection="1">
      <alignment horizontal="right" vertical="center" wrapText="1"/>
    </xf>
    <xf numFmtId="9" fontId="6" fillId="3" borderId="1" xfId="0" applyNumberFormat="1" applyFont="1" applyFill="1" applyBorder="1" applyAlignment="1">
      <alignment horizontal="center" vertical="center" wrapText="1"/>
    </xf>
    <xf numFmtId="164" fontId="16" fillId="4" borderId="1" xfId="0" applyNumberFormat="1" applyFont="1" applyFill="1" applyBorder="1"/>
    <xf numFmtId="0" fontId="9" fillId="3" borderId="0" xfId="0" applyFont="1" applyFill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right"/>
    </xf>
    <xf numFmtId="0" fontId="8" fillId="3" borderId="30" xfId="0" applyFont="1" applyFill="1" applyBorder="1" applyAlignment="1">
      <alignment vertical="center" wrapText="1"/>
    </xf>
    <xf numFmtId="0" fontId="9" fillId="3" borderId="7" xfId="2" applyFont="1" applyFill="1" applyBorder="1" applyAlignment="1">
      <alignment vertical="center" wrapText="1"/>
    </xf>
    <xf numFmtId="0" fontId="9" fillId="3" borderId="1" xfId="2" applyFont="1" applyFill="1" applyBorder="1" applyAlignment="1">
      <alignment vertical="center" wrapText="1"/>
    </xf>
    <xf numFmtId="0" fontId="9" fillId="3" borderId="31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vertical="center" wrapText="1"/>
    </xf>
    <xf numFmtId="0" fontId="9" fillId="3" borderId="8" xfId="0" applyFont="1" applyFill="1" applyBorder="1" applyAlignment="1">
      <alignment vertical="center" wrapText="1"/>
    </xf>
    <xf numFmtId="0" fontId="6" fillId="3" borderId="0" xfId="0" applyFont="1" applyFill="1" applyAlignment="1">
      <alignment horizontal="center"/>
    </xf>
    <xf numFmtId="0" fontId="9" fillId="3" borderId="32" xfId="0" applyFont="1" applyFill="1" applyBorder="1"/>
    <xf numFmtId="0" fontId="9" fillId="3" borderId="6" xfId="0" applyFont="1" applyFill="1" applyBorder="1"/>
    <xf numFmtId="0" fontId="9" fillId="3" borderId="3" xfId="0" applyFont="1" applyFill="1" applyBorder="1" applyAlignment="1">
      <alignment horizontal="center" vertical="center" wrapText="1"/>
    </xf>
    <xf numFmtId="0" fontId="9" fillId="3" borderId="0" xfId="0" applyFont="1" applyFill="1" applyAlignment="1"/>
    <xf numFmtId="0" fontId="9" fillId="3" borderId="0" xfId="0" applyFont="1" applyFill="1" applyAlignment="1">
      <alignment horizontal="center" vertical="center" wrapText="1"/>
    </xf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165" fontId="3" fillId="0" borderId="1" xfId="0" applyNumberFormat="1" applyFont="1" applyFill="1" applyBorder="1" applyAlignment="1" applyProtection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6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 applyProtection="1">
      <alignment vertical="center" wrapText="1"/>
      <protection locked="0"/>
    </xf>
    <xf numFmtId="0" fontId="3" fillId="0" borderId="1" xfId="0" applyFont="1" applyFill="1" applyBorder="1" applyAlignment="1" applyProtection="1">
      <alignment vertical="center" wrapText="1"/>
      <protection locked="0"/>
    </xf>
    <xf numFmtId="0" fontId="2" fillId="0" borderId="1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vertical="center" wrapText="1"/>
    </xf>
    <xf numFmtId="0" fontId="3" fillId="0" borderId="0" xfId="0" applyFont="1" applyFill="1" applyBorder="1" applyAlignment="1" applyProtection="1">
      <alignment vertical="center" wrapText="1"/>
      <protection locked="0"/>
    </xf>
    <xf numFmtId="3" fontId="9" fillId="3" borderId="0" xfId="0" applyNumberFormat="1" applyFont="1" applyFill="1" applyAlignment="1">
      <alignment horizontal="right" vertical="center" wrapText="1"/>
    </xf>
    <xf numFmtId="0" fontId="8" fillId="3" borderId="4" xfId="0" applyFont="1" applyFill="1" applyBorder="1" applyAlignment="1">
      <alignment horizontal="left" vertical="center" wrapText="1"/>
    </xf>
    <xf numFmtId="3" fontId="8" fillId="3" borderId="0" xfId="0" applyNumberFormat="1" applyFont="1" applyFill="1" applyAlignment="1">
      <alignment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left" vertical="center" wrapText="1"/>
    </xf>
    <xf numFmtId="0" fontId="8" fillId="3" borderId="0" xfId="0" applyFont="1" applyFill="1" applyBorder="1" applyAlignment="1">
      <alignment horizontal="righ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wrapText="1"/>
    </xf>
    <xf numFmtId="0" fontId="9" fillId="3" borderId="0" xfId="0" applyFont="1" applyFill="1" applyBorder="1" applyAlignment="1">
      <alignment horizontal="center" vertical="center"/>
    </xf>
    <xf numFmtId="49" fontId="2" fillId="3" borderId="0" xfId="0" applyNumberFormat="1" applyFont="1" applyFill="1" applyAlignment="1">
      <alignment horizontal="center" vertical="center"/>
    </xf>
    <xf numFmtId="49" fontId="9" fillId="3" borderId="0" xfId="0" applyNumberFormat="1" applyFont="1" applyFill="1" applyAlignment="1">
      <alignment horizontal="center"/>
    </xf>
    <xf numFmtId="49" fontId="8" fillId="3" borderId="1" xfId="0" applyNumberFormat="1" applyFont="1" applyFill="1" applyBorder="1" applyAlignment="1">
      <alignment horizontal="center" vertical="center" wrapText="1"/>
    </xf>
    <xf numFmtId="49" fontId="8" fillId="3" borderId="0" xfId="0" applyNumberFormat="1" applyFont="1" applyFill="1" applyBorder="1" applyAlignment="1">
      <alignment horizontal="center" vertical="center" wrapText="1"/>
    </xf>
    <xf numFmtId="49" fontId="9" fillId="3" borderId="7" xfId="0" applyNumberFormat="1" applyFont="1" applyFill="1" applyBorder="1" applyAlignment="1">
      <alignment horizontal="center" vertical="center" wrapText="1"/>
    </xf>
    <xf numFmtId="49" fontId="9" fillId="3" borderId="0" xfId="0" applyNumberFormat="1" applyFont="1" applyFill="1" applyBorder="1" applyAlignment="1">
      <alignment horizontal="center"/>
    </xf>
    <xf numFmtId="49" fontId="7" fillId="3" borderId="0" xfId="0" applyNumberFormat="1" applyFont="1" applyFill="1" applyAlignment="1">
      <alignment horizontal="center"/>
    </xf>
    <xf numFmtId="0" fontId="12" fillId="3" borderId="0" xfId="0" applyFont="1" applyFill="1" applyAlignment="1">
      <alignment horizontal="center" vertical="center" wrapText="1"/>
    </xf>
    <xf numFmtId="49" fontId="19" fillId="3" borderId="33" xfId="0" applyNumberFormat="1" applyFont="1" applyFill="1" applyBorder="1" applyAlignment="1">
      <alignment horizontal="center" vertical="center" wrapText="1"/>
    </xf>
    <xf numFmtId="49" fontId="19" fillId="3" borderId="3" xfId="0" applyNumberFormat="1" applyFont="1" applyFill="1" applyBorder="1" applyAlignment="1">
      <alignment horizontal="center" vertical="center" wrapText="1"/>
    </xf>
    <xf numFmtId="49" fontId="19" fillId="3" borderId="29" xfId="0" applyNumberFormat="1" applyFont="1" applyFill="1" applyBorder="1" applyAlignment="1">
      <alignment horizontal="center" vertical="center" wrapText="1"/>
    </xf>
    <xf numFmtId="0" fontId="8" fillId="3" borderId="34" xfId="0" quotePrefix="1" applyFont="1" applyFill="1" applyBorder="1" applyAlignment="1">
      <alignment horizontal="center" vertical="center" wrapText="1"/>
    </xf>
    <xf numFmtId="0" fontId="8" fillId="3" borderId="35" xfId="0" applyFont="1" applyFill="1" applyBorder="1" applyAlignment="1">
      <alignment vertical="center" wrapText="1"/>
    </xf>
    <xf numFmtId="0" fontId="8" fillId="3" borderId="30" xfId="0" applyFont="1" applyFill="1" applyBorder="1" applyAlignment="1">
      <alignment horizontal="center" vertical="center" wrapText="1"/>
    </xf>
    <xf numFmtId="3" fontId="8" fillId="3" borderId="30" xfId="0" applyNumberFormat="1" applyFont="1" applyFill="1" applyBorder="1" applyAlignment="1">
      <alignment horizontal="center" vertical="center" wrapText="1"/>
    </xf>
    <xf numFmtId="3" fontId="8" fillId="3" borderId="30" xfId="0" applyNumberFormat="1" applyFont="1" applyFill="1" applyBorder="1" applyAlignment="1">
      <alignment vertical="center" wrapText="1"/>
    </xf>
    <xf numFmtId="3" fontId="8" fillId="3" borderId="36" xfId="0" applyNumberFormat="1" applyFont="1" applyFill="1" applyBorder="1" applyAlignment="1">
      <alignment vertical="center" wrapText="1"/>
    </xf>
    <xf numFmtId="0" fontId="8" fillId="3" borderId="37" xfId="0" applyFont="1" applyFill="1" applyBorder="1" applyAlignment="1">
      <alignment horizontal="center" vertical="center" wrapText="1"/>
    </xf>
    <xf numFmtId="49" fontId="9" fillId="3" borderId="38" xfId="0" applyNumberFormat="1" applyFont="1" applyFill="1" applyBorder="1" applyAlignment="1">
      <alignment horizontal="center" vertical="center" wrapText="1"/>
    </xf>
    <xf numFmtId="0" fontId="9" fillId="3" borderId="7" xfId="2" applyFont="1" applyFill="1" applyBorder="1" applyAlignment="1">
      <alignment horizontal="center" vertical="center" wrapText="1"/>
    </xf>
    <xf numFmtId="3" fontId="9" fillId="3" borderId="31" xfId="0" applyNumberFormat="1" applyFont="1" applyFill="1" applyBorder="1" applyAlignment="1">
      <alignment horizontal="center" vertical="center" wrapText="1"/>
    </xf>
    <xf numFmtId="3" fontId="9" fillId="3" borderId="39" xfId="0" applyNumberFormat="1" applyFont="1" applyFill="1" applyBorder="1" applyAlignment="1">
      <alignment horizontal="center" vertical="center" wrapText="1"/>
    </xf>
    <xf numFmtId="3" fontId="9" fillId="3" borderId="7" xfId="2" applyNumberFormat="1" applyFont="1" applyFill="1" applyBorder="1" applyAlignment="1">
      <alignment vertical="center" wrapText="1"/>
    </xf>
    <xf numFmtId="3" fontId="9" fillId="3" borderId="17" xfId="2" applyNumberFormat="1" applyFont="1" applyFill="1" applyBorder="1" applyAlignment="1">
      <alignment vertical="center" wrapText="1"/>
    </xf>
    <xf numFmtId="49" fontId="9" fillId="3" borderId="40" xfId="0" applyNumberFormat="1" applyFont="1" applyFill="1" applyBorder="1" applyAlignment="1">
      <alignment horizontal="center" vertical="center" wrapText="1"/>
    </xf>
    <xf numFmtId="0" fontId="9" fillId="3" borderId="1" xfId="2" applyFont="1" applyFill="1" applyBorder="1" applyAlignment="1">
      <alignment horizontal="center" vertical="center" wrapText="1"/>
    </xf>
    <xf numFmtId="0" fontId="9" fillId="3" borderId="40" xfId="0" applyFont="1" applyFill="1" applyBorder="1" applyAlignment="1">
      <alignment horizontal="center" vertical="center" wrapText="1"/>
    </xf>
    <xf numFmtId="0" fontId="9" fillId="3" borderId="40" xfId="0" quotePrefix="1" applyFont="1" applyFill="1" applyBorder="1" applyAlignment="1">
      <alignment horizontal="center" vertical="center" wrapText="1"/>
    </xf>
    <xf numFmtId="49" fontId="9" fillId="3" borderId="41" xfId="0" applyNumberFormat="1" applyFont="1" applyFill="1" applyBorder="1" applyAlignment="1">
      <alignment horizontal="center" vertical="center" wrapText="1"/>
    </xf>
    <xf numFmtId="0" fontId="9" fillId="3" borderId="8" xfId="2" applyFont="1" applyFill="1" applyBorder="1" applyAlignment="1">
      <alignment vertical="center" wrapText="1"/>
    </xf>
    <xf numFmtId="0" fontId="9" fillId="3" borderId="8" xfId="2" applyFont="1" applyFill="1" applyBorder="1" applyAlignment="1">
      <alignment horizontal="center" vertical="center" wrapText="1"/>
    </xf>
    <xf numFmtId="0" fontId="9" fillId="3" borderId="40" xfId="0" applyFont="1" applyFill="1" applyBorder="1" applyAlignment="1" applyProtection="1">
      <alignment horizontal="center" vertical="center" wrapText="1"/>
    </xf>
    <xf numFmtId="49" fontId="9" fillId="3" borderId="40" xfId="0" applyNumberFormat="1" applyFont="1" applyFill="1" applyBorder="1" applyAlignment="1" applyProtection="1">
      <alignment horizontal="center" vertical="center" wrapText="1"/>
    </xf>
    <xf numFmtId="1" fontId="9" fillId="3" borderId="8" xfId="2" applyNumberFormat="1" applyFont="1" applyFill="1" applyBorder="1" applyAlignment="1">
      <alignment horizontal="center" vertical="center" wrapText="1"/>
    </xf>
    <xf numFmtId="3" fontId="9" fillId="3" borderId="8" xfId="0" applyNumberFormat="1" applyFont="1" applyFill="1" applyBorder="1" applyAlignment="1">
      <alignment horizontal="center" vertical="center" wrapText="1"/>
    </xf>
    <xf numFmtId="3" fontId="9" fillId="3" borderId="8" xfId="2" applyNumberFormat="1" applyFont="1" applyFill="1" applyBorder="1" applyAlignment="1">
      <alignment horizontal="center" vertical="center" wrapText="1"/>
    </xf>
    <xf numFmtId="3" fontId="9" fillId="3" borderId="10" xfId="2" applyNumberFormat="1" applyFont="1" applyFill="1" applyBorder="1" applyAlignment="1">
      <alignment vertical="center" wrapText="1"/>
    </xf>
    <xf numFmtId="3" fontId="9" fillId="3" borderId="42" xfId="2" applyNumberFormat="1" applyFont="1" applyFill="1" applyBorder="1" applyAlignment="1">
      <alignment vertical="center" wrapText="1"/>
    </xf>
    <xf numFmtId="0" fontId="8" fillId="3" borderId="30" xfId="2" applyFont="1" applyFill="1" applyBorder="1" applyAlignment="1">
      <alignment vertical="center" wrapText="1"/>
    </xf>
    <xf numFmtId="0" fontId="8" fillId="3" borderId="30" xfId="2" applyFont="1" applyFill="1" applyBorder="1" applyAlignment="1">
      <alignment horizontal="center" vertical="center" wrapText="1"/>
    </xf>
    <xf numFmtId="3" fontId="9" fillId="3" borderId="7" xfId="0" applyNumberFormat="1" applyFont="1" applyFill="1" applyBorder="1" applyAlignment="1">
      <alignment vertical="center" wrapText="1"/>
    </xf>
    <xf numFmtId="0" fontId="9" fillId="3" borderId="3" xfId="0" applyFont="1" applyFill="1" applyBorder="1" applyAlignment="1">
      <alignment vertical="center" wrapText="1"/>
    </xf>
    <xf numFmtId="0" fontId="9" fillId="3" borderId="31" xfId="0" applyFont="1" applyFill="1" applyBorder="1" applyAlignment="1">
      <alignment horizontal="center" vertical="center" wrapText="1"/>
    </xf>
    <xf numFmtId="3" fontId="9" fillId="3" borderId="1" xfId="2" applyNumberFormat="1" applyFont="1" applyFill="1" applyBorder="1" applyAlignment="1">
      <alignment horizontal="center" vertical="center" wrapText="1"/>
    </xf>
    <xf numFmtId="0" fontId="9" fillId="3" borderId="10" xfId="2" applyFont="1" applyFill="1" applyBorder="1" applyAlignment="1">
      <alignment horizontal="center" vertical="center" wrapText="1"/>
    </xf>
    <xf numFmtId="0" fontId="9" fillId="3" borderId="30" xfId="2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left" vertical="center" wrapText="1"/>
    </xf>
    <xf numFmtId="0" fontId="9" fillId="3" borderId="43" xfId="0" applyFont="1" applyFill="1" applyBorder="1" applyAlignment="1">
      <alignment vertical="center" wrapText="1"/>
    </xf>
    <xf numFmtId="0" fontId="8" fillId="3" borderId="44" xfId="0" applyFont="1" applyFill="1" applyBorder="1" applyAlignment="1">
      <alignment horizontal="center" vertical="center" wrapText="1"/>
    </xf>
    <xf numFmtId="0" fontId="9" fillId="3" borderId="31" xfId="0" applyFont="1" applyFill="1" applyBorder="1" applyAlignment="1">
      <alignment horizontal="left" vertical="center" wrapText="1"/>
    </xf>
    <xf numFmtId="1" fontId="8" fillId="3" borderId="31" xfId="0" applyNumberFormat="1" applyFont="1" applyFill="1" applyBorder="1" applyAlignment="1">
      <alignment horizontal="center" vertical="center" wrapText="1"/>
    </xf>
    <xf numFmtId="0" fontId="8" fillId="3" borderId="40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1" fontId="8" fillId="3" borderId="1" xfId="0" applyNumberFormat="1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1" fontId="8" fillId="3" borderId="3" xfId="0" applyNumberFormat="1" applyFont="1" applyFill="1" applyBorder="1" applyAlignment="1">
      <alignment horizontal="center" vertical="center" wrapText="1"/>
    </xf>
    <xf numFmtId="0" fontId="8" fillId="3" borderId="36" xfId="0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right"/>
    </xf>
    <xf numFmtId="3" fontId="9" fillId="3" borderId="45" xfId="0" applyNumberFormat="1" applyFont="1" applyFill="1" applyBorder="1"/>
    <xf numFmtId="1" fontId="42" fillId="3" borderId="1" xfId="0" applyNumberFormat="1" applyFont="1" applyFill="1" applyBorder="1" applyAlignment="1" applyProtection="1">
      <alignment horizontal="center" vertical="center" wrapText="1"/>
    </xf>
    <xf numFmtId="0" fontId="23" fillId="3" borderId="1" xfId="0" applyFont="1" applyFill="1" applyBorder="1" applyAlignment="1">
      <alignment horizontal="center" vertical="center" wrapText="1"/>
    </xf>
    <xf numFmtId="0" fontId="23" fillId="3" borderId="11" xfId="0" applyFont="1" applyFill="1" applyBorder="1" applyAlignment="1">
      <alignment horizontal="center" vertical="center" wrapText="1"/>
    </xf>
    <xf numFmtId="1" fontId="6" fillId="3" borderId="7" xfId="0" applyNumberFormat="1" applyFont="1" applyFill="1" applyBorder="1" applyAlignment="1">
      <alignment vertical="center" wrapText="1"/>
    </xf>
    <xf numFmtId="1" fontId="7" fillId="3" borderId="1" xfId="0" applyNumberFormat="1" applyFont="1" applyFill="1" applyBorder="1" applyAlignment="1" applyProtection="1">
      <alignment vertical="center" wrapText="1"/>
      <protection locked="0"/>
    </xf>
    <xf numFmtId="1" fontId="7" fillId="3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 applyProtection="1">
      <alignment vertical="center" wrapText="1"/>
      <protection locked="0"/>
    </xf>
    <xf numFmtId="1" fontId="7" fillId="3" borderId="1" xfId="0" applyNumberFormat="1" applyFont="1" applyFill="1" applyBorder="1" applyAlignment="1" applyProtection="1">
      <alignment vertical="center" wrapText="1"/>
    </xf>
    <xf numFmtId="0" fontId="15" fillId="0" borderId="1" xfId="0" applyFont="1" applyFill="1" applyBorder="1" applyAlignment="1" applyProtection="1">
      <alignment horizontal="center" vertical="center" wrapText="1"/>
    </xf>
    <xf numFmtId="0" fontId="15" fillId="0" borderId="1" xfId="0" quotePrefix="1" applyFont="1" applyFill="1" applyBorder="1" applyAlignment="1" applyProtection="1">
      <alignment horizontal="center" vertical="center" wrapText="1"/>
    </xf>
    <xf numFmtId="0" fontId="15" fillId="0" borderId="8" xfId="0" applyFont="1" applyFill="1" applyBorder="1" applyAlignment="1" applyProtection="1">
      <alignment horizontal="center" vertical="center" wrapText="1"/>
    </xf>
    <xf numFmtId="165" fontId="7" fillId="3" borderId="1" xfId="1" applyNumberFormat="1" applyFont="1" applyFill="1" applyBorder="1" applyAlignment="1" applyProtection="1">
      <alignment horizontal="center" vertical="center" wrapText="1"/>
    </xf>
    <xf numFmtId="0" fontId="7" fillId="3" borderId="4" xfId="1" applyFont="1" applyFill="1" applyBorder="1" applyAlignment="1">
      <alignment vertical="center" wrapText="1"/>
    </xf>
    <xf numFmtId="4" fontId="6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18" fillId="3" borderId="0" xfId="0" applyFont="1" applyFill="1" applyAlignment="1">
      <alignment vertical="center" wrapText="1"/>
    </xf>
    <xf numFmtId="0" fontId="0" fillId="3" borderId="0" xfId="0" applyFill="1" applyAlignment="1">
      <alignment vertical="center" wrapText="1"/>
    </xf>
    <xf numFmtId="4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7" fillId="0" borderId="0" xfId="0" applyFont="1" applyFill="1" applyBorder="1"/>
    <xf numFmtId="0" fontId="7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right"/>
    </xf>
    <xf numFmtId="0" fontId="6" fillId="0" borderId="8" xfId="0" applyFont="1" applyFill="1" applyBorder="1" applyAlignment="1">
      <alignment horizontal="center" vertical="center" wrapText="1"/>
    </xf>
    <xf numFmtId="49" fontId="6" fillId="0" borderId="8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10" fillId="0" borderId="1" xfId="0" quotePrefix="1" applyFont="1" applyFill="1" applyBorder="1" applyAlignment="1" applyProtection="1">
      <alignment horizontal="center" vertical="center" wrapText="1"/>
    </xf>
    <xf numFmtId="0" fontId="10" fillId="0" borderId="8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4" xfId="0" applyFont="1" applyFill="1" applyBorder="1" applyAlignment="1" applyProtection="1">
      <alignment horizontal="right" vertical="center"/>
      <protection locked="0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" fontId="6" fillId="0" borderId="4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" fontId="7" fillId="0" borderId="4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/>
    </xf>
    <xf numFmtId="0" fontId="7" fillId="0" borderId="4" xfId="0" applyFont="1" applyFill="1" applyBorder="1" applyAlignment="1">
      <alignment vertical="center" wrapText="1"/>
    </xf>
    <xf numFmtId="0" fontId="6" fillId="0" borderId="4" xfId="0" applyFont="1" applyFill="1" applyBorder="1" applyAlignment="1" applyProtection="1">
      <alignment vertical="center" wrapText="1"/>
    </xf>
    <xf numFmtId="0" fontId="6" fillId="0" borderId="4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 applyProtection="1">
      <alignment vertical="center"/>
      <protection locked="0"/>
    </xf>
    <xf numFmtId="0" fontId="6" fillId="0" borderId="0" xfId="0" applyFont="1" applyFill="1" applyBorder="1" applyAlignment="1" applyProtection="1">
      <alignment vertical="center" wrapText="1"/>
      <protection locked="0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/>
    </xf>
    <xf numFmtId="49" fontId="6" fillId="3" borderId="0" xfId="0" applyNumberFormat="1" applyFont="1" applyFill="1"/>
    <xf numFmtId="49" fontId="7" fillId="3" borderId="0" xfId="0" applyNumberFormat="1" applyFont="1" applyFill="1" applyBorder="1" applyAlignment="1">
      <alignment horizontal="center"/>
    </xf>
    <xf numFmtId="0" fontId="7" fillId="3" borderId="0" xfId="0" applyFont="1" applyFill="1" applyBorder="1"/>
    <xf numFmtId="0" fontId="7" fillId="3" borderId="0" xfId="0" applyFont="1" applyFill="1" applyBorder="1" applyAlignment="1">
      <alignment horizontal="right"/>
    </xf>
    <xf numFmtId="49" fontId="7" fillId="3" borderId="0" xfId="0" applyNumberFormat="1" applyFont="1" applyFill="1" applyBorder="1"/>
    <xf numFmtId="49" fontId="7" fillId="3" borderId="8" xfId="3" applyNumberFormat="1" applyFont="1" applyFill="1" applyBorder="1" applyAlignment="1" applyProtection="1">
      <alignment horizontal="center" vertical="center" wrapText="1"/>
    </xf>
    <xf numFmtId="0" fontId="6" fillId="3" borderId="8" xfId="3" applyFont="1" applyFill="1" applyBorder="1" applyAlignment="1" applyProtection="1">
      <alignment horizontal="center" vertical="center" wrapText="1"/>
    </xf>
    <xf numFmtId="49" fontId="6" fillId="3" borderId="1" xfId="3" applyNumberFormat="1" applyFont="1" applyFill="1" applyBorder="1" applyAlignment="1" applyProtection="1">
      <alignment horizontal="center" vertical="center" wrapText="1"/>
    </xf>
    <xf numFmtId="0" fontId="6" fillId="3" borderId="6" xfId="3" applyFont="1" applyFill="1" applyBorder="1" applyAlignment="1" applyProtection="1">
      <alignment horizontal="center" vertical="center" wrapText="1"/>
    </xf>
    <xf numFmtId="0" fontId="6" fillId="3" borderId="1" xfId="3" applyFont="1" applyFill="1" applyBorder="1" applyAlignment="1" applyProtection="1">
      <alignment horizontal="center" vertical="center" wrapText="1"/>
    </xf>
    <xf numFmtId="165" fontId="6" fillId="3" borderId="1" xfId="3" applyNumberFormat="1" applyFont="1" applyFill="1" applyBorder="1" applyAlignment="1" applyProtection="1">
      <alignment horizontal="left" vertical="center" wrapText="1"/>
    </xf>
    <xf numFmtId="165" fontId="6" fillId="3" borderId="1" xfId="3" applyNumberFormat="1" applyFont="1" applyFill="1" applyBorder="1" applyAlignment="1" applyProtection="1">
      <alignment horizontal="center" vertical="center" wrapText="1"/>
    </xf>
    <xf numFmtId="165" fontId="6" fillId="3" borderId="4" xfId="3" applyNumberFormat="1" applyFont="1" applyFill="1" applyBorder="1" applyAlignment="1" applyProtection="1">
      <alignment horizontal="center" vertical="center" wrapText="1"/>
    </xf>
    <xf numFmtId="49" fontId="6" fillId="3" borderId="7" xfId="3" applyNumberFormat="1" applyFont="1" applyFill="1" applyBorder="1" applyAlignment="1" applyProtection="1">
      <alignment horizontal="center" vertical="center" wrapText="1"/>
    </xf>
    <xf numFmtId="165" fontId="6" fillId="3" borderId="9" xfId="3" applyNumberFormat="1" applyFont="1" applyFill="1" applyBorder="1" applyAlignment="1" applyProtection="1">
      <alignment horizontal="left" vertical="center" wrapText="1"/>
    </xf>
    <xf numFmtId="165" fontId="6" fillId="3" borderId="9" xfId="3" applyNumberFormat="1" applyFont="1" applyFill="1" applyBorder="1" applyAlignment="1" applyProtection="1">
      <alignment horizontal="center" vertical="center" wrapText="1"/>
    </xf>
    <xf numFmtId="49" fontId="7" fillId="3" borderId="1" xfId="3" applyNumberFormat="1" applyFont="1" applyFill="1" applyBorder="1" applyAlignment="1" applyProtection="1">
      <alignment horizontal="center" vertical="center" wrapText="1"/>
    </xf>
    <xf numFmtId="165" fontId="7" fillId="3" borderId="1" xfId="3" applyNumberFormat="1" applyFont="1" applyFill="1" applyBorder="1" applyAlignment="1" applyProtection="1">
      <alignment horizontal="left" vertical="center" wrapText="1"/>
    </xf>
    <xf numFmtId="165" fontId="7" fillId="3" borderId="7" xfId="3" applyNumberFormat="1" applyFont="1" applyFill="1" applyBorder="1" applyAlignment="1" applyProtection="1">
      <alignment horizontal="center" vertical="center" wrapText="1"/>
    </xf>
    <xf numFmtId="3" fontId="7" fillId="3" borderId="1" xfId="0" applyNumberFormat="1" applyFont="1" applyFill="1" applyBorder="1" applyAlignment="1" applyProtection="1">
      <alignment horizontal="right" vertical="center" wrapText="1"/>
      <protection locked="0"/>
    </xf>
    <xf numFmtId="49" fontId="7" fillId="3" borderId="1" xfId="3" quotePrefix="1" applyNumberFormat="1" applyFont="1" applyFill="1" applyBorder="1" applyAlignment="1" applyProtection="1">
      <alignment horizontal="center" vertical="center" wrapText="1"/>
    </xf>
    <xf numFmtId="49" fontId="7" fillId="3" borderId="1" xfId="3" applyNumberFormat="1" applyFont="1" applyFill="1" applyBorder="1" applyAlignment="1" applyProtection="1">
      <alignment horizontal="left" vertical="center" wrapText="1"/>
    </xf>
    <xf numFmtId="0" fontId="7" fillId="3" borderId="1" xfId="3" applyFont="1" applyFill="1" applyBorder="1" applyAlignment="1" applyProtection="1">
      <alignment horizontal="left" vertical="center" wrapText="1"/>
    </xf>
    <xf numFmtId="165" fontId="6" fillId="3" borderId="7" xfId="3" applyNumberFormat="1" applyFont="1" applyFill="1" applyBorder="1" applyAlignment="1" applyProtection="1">
      <alignment horizontal="center" vertical="center" wrapText="1"/>
    </xf>
    <xf numFmtId="1" fontId="6" fillId="3" borderId="4" xfId="3" applyNumberFormat="1" applyFont="1" applyFill="1" applyBorder="1" applyAlignment="1" applyProtection="1">
      <alignment horizontal="center" vertical="center" wrapText="1"/>
    </xf>
    <xf numFmtId="1" fontId="7" fillId="3" borderId="1" xfId="3" applyNumberFormat="1" applyFont="1" applyFill="1" applyBorder="1" applyAlignment="1" applyProtection="1">
      <alignment horizontal="center" vertical="center" wrapText="1"/>
    </xf>
    <xf numFmtId="0" fontId="7" fillId="3" borderId="0" xfId="0" applyFont="1" applyFill="1" applyBorder="1" applyAlignment="1">
      <alignment horizontal="center"/>
    </xf>
    <xf numFmtId="0" fontId="6" fillId="3" borderId="10" xfId="0" applyFont="1" applyFill="1" applyBorder="1" applyAlignment="1">
      <alignment vertical="center" wrapText="1"/>
    </xf>
    <xf numFmtId="1" fontId="6" fillId="3" borderId="10" xfId="0" applyNumberFormat="1" applyFont="1" applyFill="1" applyBorder="1" applyAlignment="1">
      <alignment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 applyProtection="1">
      <alignment vertical="center" wrapText="1"/>
      <protection locked="0"/>
    </xf>
    <xf numFmtId="0" fontId="7" fillId="3" borderId="0" xfId="0" applyFont="1" applyFill="1" applyBorder="1" applyAlignment="1">
      <alignment vertical="center" wrapText="1"/>
    </xf>
    <xf numFmtId="0" fontId="7" fillId="3" borderId="0" xfId="0" applyFont="1" applyFill="1" applyAlignment="1">
      <alignment horizontal="left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7" fillId="3" borderId="0" xfId="0" applyNumberFormat="1" applyFont="1" applyFill="1"/>
    <xf numFmtId="0" fontId="7" fillId="3" borderId="1" xfId="0" applyNumberFormat="1" applyFont="1" applyFill="1" applyBorder="1" applyAlignment="1">
      <alignment horizontal="left" vertical="center" wrapText="1"/>
    </xf>
    <xf numFmtId="0" fontId="6" fillId="3" borderId="2" xfId="0" applyNumberFormat="1" applyFont="1" applyFill="1" applyBorder="1" applyAlignment="1">
      <alignment horizontal="left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6" fillId="3" borderId="10" xfId="0" applyNumberFormat="1" applyFont="1" applyFill="1" applyBorder="1" applyAlignment="1">
      <alignment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>
      <alignment vertical="center" wrapText="1"/>
    </xf>
    <xf numFmtId="0" fontId="6" fillId="3" borderId="10" xfId="0" applyNumberFormat="1" applyFont="1" applyFill="1" applyBorder="1" applyAlignment="1">
      <alignment horizontal="center" vertical="center" wrapText="1"/>
    </xf>
    <xf numFmtId="0" fontId="6" fillId="3" borderId="11" xfId="0" applyNumberFormat="1" applyFont="1" applyFill="1" applyBorder="1" applyAlignment="1">
      <alignment vertical="center" wrapText="1"/>
    </xf>
    <xf numFmtId="0" fontId="6" fillId="3" borderId="1" xfId="0" applyNumberFormat="1" applyFont="1" applyFill="1" applyBorder="1" applyAlignment="1">
      <alignment horizontal="left" vertical="center" wrapText="1"/>
    </xf>
    <xf numFmtId="0" fontId="7" fillId="3" borderId="0" xfId="0" applyNumberFormat="1" applyFont="1" applyFill="1" applyAlignment="1">
      <alignment vertical="center" wrapText="1"/>
    </xf>
    <xf numFmtId="0" fontId="7" fillId="3" borderId="1" xfId="0" applyNumberFormat="1" applyFont="1" applyFill="1" applyBorder="1" applyAlignment="1" applyProtection="1">
      <alignment vertical="center" wrapText="1"/>
      <protection locked="0"/>
    </xf>
    <xf numFmtId="0" fontId="7" fillId="3" borderId="0" xfId="0" applyNumberFormat="1" applyFont="1" applyFill="1" applyBorder="1" applyAlignment="1">
      <alignment horizontal="center" vertical="center" wrapText="1"/>
    </xf>
    <xf numFmtId="0" fontId="7" fillId="3" borderId="0" xfId="0" applyNumberFormat="1" applyFont="1" applyFill="1" applyBorder="1" applyAlignment="1">
      <alignment vertical="center" wrapText="1"/>
    </xf>
    <xf numFmtId="0" fontId="6" fillId="3" borderId="1" xfId="0" applyNumberFormat="1" applyFont="1" applyFill="1" applyBorder="1" applyAlignment="1">
      <alignment vertical="center" wrapText="1"/>
    </xf>
    <xf numFmtId="0" fontId="6" fillId="3" borderId="7" xfId="0" applyNumberFormat="1" applyFont="1" applyFill="1" applyBorder="1" applyAlignment="1">
      <alignment horizontal="left" vertical="center" wrapText="1"/>
    </xf>
    <xf numFmtId="0" fontId="7" fillId="3" borderId="4" xfId="0" applyNumberFormat="1" applyFont="1" applyFill="1" applyBorder="1" applyAlignment="1">
      <alignment vertical="center" wrapText="1"/>
    </xf>
    <xf numFmtId="0" fontId="7" fillId="3" borderId="7" xfId="0" applyNumberFormat="1" applyFont="1" applyFill="1" applyBorder="1" applyAlignment="1">
      <alignment vertical="center" wrapText="1"/>
    </xf>
    <xf numFmtId="0" fontId="7" fillId="3" borderId="7" xfId="0" applyNumberFormat="1" applyFont="1" applyFill="1" applyBorder="1" applyAlignment="1" applyProtection="1">
      <alignment vertical="center" wrapText="1"/>
      <protection locked="0"/>
    </xf>
    <xf numFmtId="0" fontId="6" fillId="3" borderId="4" xfId="0" applyNumberFormat="1" applyFont="1" applyFill="1" applyBorder="1" applyAlignment="1">
      <alignment horizontal="left" vertical="center" wrapText="1"/>
    </xf>
    <xf numFmtId="0" fontId="2" fillId="3" borderId="0" xfId="0" applyFont="1" applyFill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7" fillId="3" borderId="9" xfId="0" applyFont="1" applyFill="1" applyBorder="1" applyAlignment="1">
      <alignment vertical="center" wrapText="1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left"/>
    </xf>
    <xf numFmtId="3" fontId="9" fillId="3" borderId="10" xfId="2" applyNumberFormat="1" applyFont="1" applyFill="1" applyBorder="1" applyAlignment="1">
      <alignment vertical="center" wrapText="1"/>
    </xf>
    <xf numFmtId="0" fontId="9" fillId="3" borderId="38" xfId="0" applyFont="1" applyFill="1" applyBorder="1" applyAlignment="1">
      <alignment horizontal="center"/>
    </xf>
    <xf numFmtId="0" fontId="9" fillId="3" borderId="40" xfId="0" applyFont="1" applyFill="1" applyBorder="1" applyAlignment="1">
      <alignment horizontal="center"/>
    </xf>
    <xf numFmtId="0" fontId="7" fillId="0" borderId="0" xfId="0" applyFont="1" applyAlignment="1">
      <alignment vertical="center" wrapText="1"/>
    </xf>
    <xf numFmtId="49" fontId="7" fillId="0" borderId="0" xfId="0" applyNumberFormat="1" applyFont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vertical="center" wrapText="1"/>
    </xf>
    <xf numFmtId="3" fontId="6" fillId="5" borderId="46" xfId="0" applyNumberFormat="1" applyFont="1" applyFill="1" applyBorder="1" applyAlignment="1">
      <alignment horizontal="right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0" xfId="0" applyFont="1"/>
    <xf numFmtId="0" fontId="2" fillId="0" borderId="0" xfId="0" applyFont="1" applyAlignment="1">
      <alignment vertical="center" wrapText="1"/>
    </xf>
    <xf numFmtId="0" fontId="3" fillId="0" borderId="0" xfId="0" applyFont="1"/>
    <xf numFmtId="49" fontId="3" fillId="0" borderId="0" xfId="0" applyNumberFormat="1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7" fillId="3" borderId="0" xfId="0" applyFont="1" applyFill="1"/>
    <xf numFmtId="164" fontId="9" fillId="3" borderId="0" xfId="0" applyNumberFormat="1" applyFont="1" applyFill="1"/>
    <xf numFmtId="0" fontId="36" fillId="3" borderId="0" xfId="0" applyFont="1" applyFill="1"/>
    <xf numFmtId="3" fontId="8" fillId="5" borderId="30" xfId="0" applyNumberFormat="1" applyFont="1" applyFill="1" applyBorder="1" applyAlignment="1">
      <alignment vertical="center" wrapText="1"/>
    </xf>
    <xf numFmtId="3" fontId="9" fillId="5" borderId="1" xfId="0" applyNumberFormat="1" applyFont="1" applyFill="1" applyBorder="1" applyAlignment="1">
      <alignment vertical="center" wrapText="1"/>
    </xf>
    <xf numFmtId="3" fontId="9" fillId="5" borderId="8" xfId="0" applyNumberFormat="1" applyFont="1" applyFill="1" applyBorder="1" applyAlignment="1">
      <alignment vertical="center" wrapText="1"/>
    </xf>
    <xf numFmtId="3" fontId="9" fillId="5" borderId="7" xfId="0" applyNumberFormat="1" applyFont="1" applyFill="1" applyBorder="1" applyAlignment="1">
      <alignment vertical="center" wrapText="1"/>
    </xf>
    <xf numFmtId="3" fontId="9" fillId="5" borderId="10" xfId="0" applyNumberFormat="1" applyFont="1" applyFill="1" applyBorder="1" applyAlignment="1">
      <alignment vertical="center" wrapText="1"/>
    </xf>
    <xf numFmtId="3" fontId="9" fillId="5" borderId="30" xfId="0" applyNumberFormat="1" applyFont="1" applyFill="1" applyBorder="1" applyAlignment="1">
      <alignment vertical="center" wrapText="1"/>
    </xf>
    <xf numFmtId="3" fontId="8" fillId="5" borderId="1" xfId="0" applyNumberFormat="1" applyFont="1" applyFill="1" applyBorder="1" applyAlignment="1">
      <alignment vertical="center" wrapText="1"/>
    </xf>
    <xf numFmtId="3" fontId="8" fillId="5" borderId="36" xfId="0" applyNumberFormat="1" applyFont="1" applyFill="1" applyBorder="1" applyAlignment="1">
      <alignment vertical="center" wrapText="1"/>
    </xf>
    <xf numFmtId="1" fontId="9" fillId="3" borderId="7" xfId="2" applyNumberFormat="1" applyFont="1" applyFill="1" applyBorder="1" applyAlignment="1">
      <alignment horizontal="right" vertical="center" wrapText="1"/>
    </xf>
    <xf numFmtId="1" fontId="9" fillId="3" borderId="7" xfId="2" applyNumberFormat="1" applyFont="1" applyFill="1" applyBorder="1" applyAlignment="1">
      <alignment horizontal="center" vertical="center" wrapText="1"/>
    </xf>
    <xf numFmtId="3" fontId="9" fillId="3" borderId="30" xfId="2" applyNumberFormat="1" applyFont="1" applyFill="1" applyBorder="1" applyAlignment="1">
      <alignment vertical="center" wrapText="1"/>
    </xf>
    <xf numFmtId="3" fontId="9" fillId="3" borderId="36" xfId="2" applyNumberFormat="1" applyFont="1" applyFill="1" applyBorder="1" applyAlignment="1">
      <alignment vertical="center" wrapText="1"/>
    </xf>
    <xf numFmtId="0" fontId="9" fillId="3" borderId="47" xfId="0" applyFont="1" applyFill="1" applyBorder="1" applyAlignment="1">
      <alignment horizontal="center" vertical="center" wrapText="1"/>
    </xf>
    <xf numFmtId="0" fontId="9" fillId="3" borderId="23" xfId="0" applyFont="1" applyFill="1" applyBorder="1" applyAlignment="1">
      <alignment horizontal="center" vertical="center" wrapText="1"/>
    </xf>
    <xf numFmtId="0" fontId="9" fillId="3" borderId="29" xfId="0" applyFont="1" applyFill="1" applyBorder="1" applyAlignment="1">
      <alignment horizontal="center" vertical="center" wrapText="1"/>
    </xf>
    <xf numFmtId="3" fontId="7" fillId="5" borderId="1" xfId="0" applyNumberFormat="1" applyFont="1" applyFill="1" applyBorder="1" applyAlignment="1">
      <alignment horizontal="right" vertical="center" wrapText="1"/>
    </xf>
    <xf numFmtId="3" fontId="7" fillId="3" borderId="7" xfId="0" applyNumberFormat="1" applyFont="1" applyFill="1" applyBorder="1" applyAlignment="1">
      <alignment horizontal="right" vertical="center" wrapText="1"/>
    </xf>
    <xf numFmtId="3" fontId="7" fillId="3" borderId="1" xfId="0" applyNumberFormat="1" applyFont="1" applyFill="1" applyBorder="1" applyAlignment="1">
      <alignment horizontal="right" vertical="center" wrapText="1"/>
    </xf>
    <xf numFmtId="3" fontId="6" fillId="5" borderId="46" xfId="0" applyNumberFormat="1" applyFont="1" applyFill="1" applyBorder="1" applyAlignment="1">
      <alignment vertical="center" wrapText="1"/>
    </xf>
    <xf numFmtId="3" fontId="6" fillId="5" borderId="1" xfId="0" applyNumberFormat="1" applyFont="1" applyFill="1" applyBorder="1" applyAlignment="1" applyProtection="1">
      <protection locked="0"/>
    </xf>
    <xf numFmtId="3" fontId="7" fillId="5" borderId="1" xfId="0" applyNumberFormat="1" applyFont="1" applyFill="1" applyBorder="1" applyAlignment="1" applyProtection="1">
      <alignment vertical="center" wrapText="1"/>
      <protection locked="0"/>
    </xf>
    <xf numFmtId="3" fontId="7" fillId="5" borderId="1" xfId="0" applyNumberFormat="1" applyFont="1" applyFill="1" applyBorder="1" applyAlignment="1" applyProtection="1">
      <alignment vertical="center" wrapText="1"/>
    </xf>
    <xf numFmtId="3" fontId="7" fillId="5" borderId="1" xfId="0" applyNumberFormat="1" applyFont="1" applyFill="1" applyBorder="1" applyAlignment="1" applyProtection="1">
      <alignment horizontal="right" vertical="center" wrapText="1"/>
    </xf>
    <xf numFmtId="3" fontId="6" fillId="5" borderId="1" xfId="0" applyNumberFormat="1" applyFont="1" applyFill="1" applyBorder="1" applyAlignment="1" applyProtection="1">
      <alignment horizontal="right" vertical="center" wrapText="1"/>
    </xf>
    <xf numFmtId="3" fontId="6" fillId="5" borderId="48" xfId="0" applyNumberFormat="1" applyFont="1" applyFill="1" applyBorder="1" applyAlignment="1">
      <alignment vertical="center" wrapText="1"/>
    </xf>
    <xf numFmtId="3" fontId="6" fillId="5" borderId="48" xfId="0" applyNumberFormat="1" applyFont="1" applyFill="1" applyBorder="1" applyAlignment="1">
      <alignment horizontal="right" vertical="center" wrapText="1"/>
    </xf>
    <xf numFmtId="3" fontId="6" fillId="5" borderId="35" xfId="0" applyNumberFormat="1" applyFont="1" applyFill="1" applyBorder="1" applyAlignment="1">
      <alignment horizontal="right" vertical="center" wrapText="1"/>
    </xf>
    <xf numFmtId="3" fontId="6" fillId="5" borderId="8" xfId="0" applyNumberFormat="1" applyFont="1" applyFill="1" applyBorder="1" applyAlignment="1">
      <alignment horizontal="right" vertical="center" wrapText="1"/>
    </xf>
    <xf numFmtId="3" fontId="6" fillId="3" borderId="1" xfId="0" applyNumberFormat="1" applyFont="1" applyFill="1" applyBorder="1" applyAlignment="1">
      <alignment horizontal="right" vertical="center" wrapText="1"/>
    </xf>
    <xf numFmtId="3" fontId="6" fillId="3" borderId="31" xfId="0" applyNumberFormat="1" applyFont="1" applyFill="1" applyBorder="1" applyAlignment="1">
      <alignment horizontal="right" vertical="center" wrapText="1"/>
    </xf>
    <xf numFmtId="3" fontId="6" fillId="3" borderId="31" xfId="0" applyNumberFormat="1" applyFont="1" applyFill="1" applyBorder="1" applyAlignment="1">
      <alignment vertical="center" wrapText="1"/>
    </xf>
    <xf numFmtId="3" fontId="6" fillId="3" borderId="9" xfId="0" applyNumberFormat="1" applyFont="1" applyFill="1" applyBorder="1" applyAlignment="1" applyProtection="1">
      <alignment horizontal="right" vertical="center" wrapText="1"/>
    </xf>
    <xf numFmtId="3" fontId="6" fillId="3" borderId="1" xfId="0" applyNumberFormat="1" applyFont="1" applyFill="1" applyBorder="1" applyAlignment="1" applyProtection="1">
      <alignment vertical="center" wrapText="1"/>
    </xf>
    <xf numFmtId="3" fontId="6" fillId="3" borderId="7" xfId="0" applyNumberFormat="1" applyFont="1" applyFill="1" applyBorder="1" applyAlignment="1" applyProtection="1">
      <alignment vertical="center" wrapText="1"/>
    </xf>
    <xf numFmtId="3" fontId="6" fillId="3" borderId="7" xfId="0" applyNumberFormat="1" applyFont="1" applyFill="1" applyBorder="1" applyAlignment="1">
      <alignment vertical="center" wrapText="1"/>
    </xf>
    <xf numFmtId="3" fontId="7" fillId="3" borderId="1" xfId="1" applyNumberFormat="1" applyFont="1" applyFill="1" applyBorder="1" applyAlignment="1" applyProtection="1">
      <alignment horizontal="right"/>
      <protection locked="0"/>
    </xf>
    <xf numFmtId="164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164" fontId="6" fillId="3" borderId="4" xfId="0" applyNumberFormat="1" applyFont="1" applyFill="1" applyBorder="1" applyAlignment="1">
      <alignment horizontal="center" vertical="center" wrapText="1"/>
    </xf>
    <xf numFmtId="3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/>
      <protection locked="0"/>
    </xf>
    <xf numFmtId="3" fontId="7" fillId="3" borderId="1" xfId="0" applyNumberFormat="1" applyFont="1" applyFill="1" applyBorder="1" applyAlignment="1">
      <alignment vertical="center" wrapText="1"/>
    </xf>
    <xf numFmtId="0" fontId="7" fillId="5" borderId="1" xfId="0" applyFont="1" applyFill="1" applyBorder="1" applyAlignment="1">
      <alignment vertical="center" wrapText="1"/>
    </xf>
    <xf numFmtId="3" fontId="2" fillId="5" borderId="46" xfId="0" applyNumberFormat="1" applyFont="1" applyFill="1" applyBorder="1" applyAlignment="1">
      <alignment horizontal="right" vertical="center" wrapText="1"/>
    </xf>
    <xf numFmtId="3" fontId="2" fillId="5" borderId="46" xfId="0" applyNumberFormat="1" applyFont="1" applyFill="1" applyBorder="1" applyAlignment="1" applyProtection="1">
      <alignment horizontal="right" vertical="center" wrapText="1"/>
    </xf>
    <xf numFmtId="3" fontId="3" fillId="5" borderId="7" xfId="0" applyNumberFormat="1" applyFont="1" applyFill="1" applyBorder="1" applyAlignment="1" applyProtection="1">
      <alignment horizontal="right" vertical="center" wrapText="1"/>
      <protection locked="0"/>
    </xf>
    <xf numFmtId="3" fontId="3" fillId="5" borderId="1" xfId="0" applyNumberFormat="1" applyFont="1" applyFill="1" applyBorder="1" applyAlignment="1" applyProtection="1">
      <alignment horizontal="right" vertical="center" wrapText="1"/>
      <protection locked="0"/>
    </xf>
    <xf numFmtId="3" fontId="3" fillId="3" borderId="7" xfId="0" applyNumberFormat="1" applyFont="1" applyFill="1" applyBorder="1" applyAlignment="1" applyProtection="1">
      <alignment horizontal="right" vertical="center" wrapText="1"/>
      <protection locked="0"/>
    </xf>
    <xf numFmtId="3" fontId="3" fillId="3" borderId="1" xfId="0" applyNumberFormat="1" applyFont="1" applyFill="1" applyBorder="1" applyAlignment="1" applyProtection="1">
      <alignment horizontal="right" vertical="center" wrapText="1"/>
      <protection locked="0"/>
    </xf>
    <xf numFmtId="3" fontId="3" fillId="3" borderId="1" xfId="0" applyNumberFormat="1" applyFont="1" applyFill="1" applyBorder="1" applyAlignment="1" applyProtection="1">
      <alignment vertical="center" wrapText="1"/>
      <protection locked="0"/>
    </xf>
    <xf numFmtId="3" fontId="3" fillId="3" borderId="8" xfId="0" applyNumberFormat="1" applyFont="1" applyFill="1" applyBorder="1" applyAlignment="1" applyProtection="1">
      <alignment horizontal="right" vertical="center" wrapText="1"/>
      <protection locked="0"/>
    </xf>
    <xf numFmtId="0" fontId="6" fillId="5" borderId="46" xfId="0" applyFont="1" applyFill="1" applyBorder="1" applyAlignment="1">
      <alignment horizontal="right" vertical="center"/>
    </xf>
    <xf numFmtId="0" fontId="7" fillId="5" borderId="46" xfId="0" applyFont="1" applyFill="1" applyBorder="1" applyAlignment="1" applyProtection="1">
      <alignment horizontal="right" vertical="center"/>
      <protection locked="0"/>
    </xf>
    <xf numFmtId="0" fontId="7" fillId="5" borderId="10" xfId="0" applyFont="1" applyFill="1" applyBorder="1" applyAlignment="1" applyProtection="1">
      <alignment horizontal="right" vertical="center"/>
      <protection locked="0"/>
    </xf>
    <xf numFmtId="0" fontId="7" fillId="3" borderId="8" xfId="0" applyFont="1" applyFill="1" applyBorder="1" applyAlignment="1" applyProtection="1">
      <alignment horizontal="right" vertical="center"/>
      <protection locked="0"/>
    </xf>
    <xf numFmtId="0" fontId="6" fillId="5" borderId="46" xfId="0" applyFont="1" applyFill="1" applyBorder="1" applyAlignment="1">
      <alignment vertical="center"/>
    </xf>
    <xf numFmtId="0" fontId="7" fillId="3" borderId="1" xfId="0" applyFont="1" applyFill="1" applyBorder="1" applyAlignment="1" applyProtection="1">
      <alignment horizontal="center" vertical="center"/>
      <protection locked="0"/>
    </xf>
    <xf numFmtId="0" fontId="7" fillId="3" borderId="1" xfId="0" applyFont="1" applyFill="1" applyBorder="1" applyAlignment="1" applyProtection="1">
      <alignment vertical="center"/>
      <protection locked="0"/>
    </xf>
    <xf numFmtId="0" fontId="43" fillId="3" borderId="32" xfId="0" applyFont="1" applyFill="1" applyBorder="1" applyAlignment="1" applyProtection="1">
      <alignment horizontal="right" vertical="center"/>
      <protection locked="0"/>
    </xf>
    <xf numFmtId="0" fontId="43" fillId="3" borderId="6" xfId="0" applyFont="1" applyFill="1" applyBorder="1" applyAlignment="1" applyProtection="1">
      <alignment horizontal="right" vertical="center"/>
      <protection locked="0"/>
    </xf>
    <xf numFmtId="0" fontId="43" fillId="3" borderId="49" xfId="0" applyFont="1" applyFill="1" applyBorder="1" applyAlignment="1" applyProtection="1">
      <alignment horizontal="right" vertical="center"/>
      <protection locked="0"/>
    </xf>
    <xf numFmtId="0" fontId="6" fillId="5" borderId="1" xfId="0" applyFont="1" applyFill="1" applyBorder="1" applyAlignment="1">
      <alignment horizontal="right" vertical="center"/>
    </xf>
    <xf numFmtId="0" fontId="6" fillId="5" borderId="4" xfId="0" applyFont="1" applyFill="1" applyBorder="1" applyAlignment="1">
      <alignment horizontal="right" vertical="center"/>
    </xf>
    <xf numFmtId="0" fontId="7" fillId="3" borderId="1" xfId="0" applyFont="1" applyFill="1" applyBorder="1" applyAlignment="1" applyProtection="1">
      <alignment horizontal="right" vertical="center"/>
      <protection locked="0"/>
    </xf>
    <xf numFmtId="0" fontId="7" fillId="3" borderId="32" xfId="0" applyFont="1" applyFill="1" applyBorder="1" applyAlignment="1" applyProtection="1">
      <alignment horizontal="right" vertical="center"/>
      <protection locked="0"/>
    </xf>
    <xf numFmtId="0" fontId="7" fillId="3" borderId="12" xfId="0" applyFont="1" applyFill="1" applyBorder="1" applyAlignment="1" applyProtection="1">
      <alignment horizontal="right" vertical="center"/>
      <protection locked="0"/>
    </xf>
    <xf numFmtId="0" fontId="7" fillId="3" borderId="6" xfId="0" applyFont="1" applyFill="1" applyBorder="1" applyAlignment="1" applyProtection="1">
      <alignment horizontal="right" vertical="center"/>
      <protection locked="0"/>
    </xf>
    <xf numFmtId="0" fontId="7" fillId="3" borderId="4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vertical="center"/>
    </xf>
    <xf numFmtId="0" fontId="7" fillId="3" borderId="1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vertical="center"/>
    </xf>
    <xf numFmtId="0" fontId="6" fillId="3" borderId="49" xfId="0" applyFont="1" applyFill="1" applyBorder="1" applyAlignment="1">
      <alignment vertical="center"/>
    </xf>
    <xf numFmtId="0" fontId="7" fillId="3" borderId="49" xfId="0" applyFont="1" applyFill="1" applyBorder="1" applyAlignment="1" applyProtection="1">
      <alignment horizontal="right" vertical="center"/>
      <protection locked="0"/>
    </xf>
    <xf numFmtId="0" fontId="6" fillId="3" borderId="46" xfId="0" applyFont="1" applyFill="1" applyBorder="1" applyAlignment="1" applyProtection="1">
      <alignment vertical="center"/>
      <protection locked="0"/>
    </xf>
    <xf numFmtId="0" fontId="7" fillId="3" borderId="1" xfId="0" applyFont="1" applyFill="1" applyBorder="1" applyAlignment="1" applyProtection="1">
      <alignment horizontal="center" vertical="center"/>
    </xf>
    <xf numFmtId="0" fontId="7" fillId="3" borderId="4" xfId="0" applyFont="1" applyFill="1" applyBorder="1" applyAlignment="1" applyProtection="1">
      <alignment horizontal="center" vertical="center"/>
    </xf>
    <xf numFmtId="0" fontId="7" fillId="3" borderId="46" xfId="0" applyFont="1" applyFill="1" applyBorder="1" applyAlignment="1" applyProtection="1">
      <alignment horizontal="right" vertical="center"/>
      <protection locked="0"/>
    </xf>
    <xf numFmtId="3" fontId="6" fillId="5" borderId="46" xfId="0" applyNumberFormat="1" applyFont="1" applyFill="1" applyBorder="1" applyAlignment="1" applyProtection="1">
      <alignment horizontal="right" vertical="center" wrapText="1"/>
    </xf>
    <xf numFmtId="3" fontId="6" fillId="5" borderId="46" xfId="3" applyNumberFormat="1" applyFont="1" applyFill="1" applyBorder="1" applyAlignment="1" applyProtection="1">
      <alignment horizontal="right" vertical="center" wrapText="1"/>
    </xf>
    <xf numFmtId="3" fontId="7" fillId="5" borderId="1" xfId="0" applyNumberFormat="1" applyFont="1" applyFill="1" applyBorder="1" applyAlignment="1" applyProtection="1">
      <alignment horizontal="right" vertical="center" wrapText="1"/>
      <protection locked="0"/>
    </xf>
    <xf numFmtId="3" fontId="7" fillId="5" borderId="1" xfId="3" applyNumberFormat="1" applyFont="1" applyFill="1" applyBorder="1" applyAlignment="1" applyProtection="1">
      <alignment horizontal="right" vertical="center" wrapText="1"/>
    </xf>
    <xf numFmtId="3" fontId="7" fillId="3" borderId="1" xfId="0" applyNumberFormat="1" applyFont="1" applyFill="1" applyBorder="1" applyAlignment="1" applyProtection="1">
      <alignment horizontal="center" vertical="center" wrapText="1"/>
      <protection locked="0"/>
    </xf>
    <xf numFmtId="3" fontId="7" fillId="3" borderId="7" xfId="0" applyNumberFormat="1" applyFont="1" applyFill="1" applyBorder="1" applyAlignment="1" applyProtection="1">
      <alignment horizontal="right" vertical="center" wrapText="1"/>
      <protection locked="0"/>
    </xf>
    <xf numFmtId="3" fontId="7" fillId="3" borderId="8" xfId="0" applyNumberFormat="1" applyFont="1" applyFill="1" applyBorder="1" applyAlignment="1" applyProtection="1">
      <alignment horizontal="right" vertical="center" wrapText="1"/>
      <protection locked="0"/>
    </xf>
    <xf numFmtId="1" fontId="6" fillId="5" borderId="46" xfId="0" applyNumberFormat="1" applyFont="1" applyFill="1" applyBorder="1" applyAlignment="1">
      <alignment vertical="center" wrapText="1"/>
    </xf>
    <xf numFmtId="1" fontId="7" fillId="5" borderId="46" xfId="0" applyNumberFormat="1" applyFont="1" applyFill="1" applyBorder="1" applyAlignment="1">
      <alignment vertical="center" wrapText="1"/>
    </xf>
    <xf numFmtId="1" fontId="6" fillId="5" borderId="46" xfId="0" applyNumberFormat="1" applyFont="1" applyFill="1" applyBorder="1" applyAlignment="1">
      <alignment horizontal="right" vertical="center" wrapText="1"/>
    </xf>
    <xf numFmtId="1" fontId="7" fillId="5" borderId="36" xfId="0" applyNumberFormat="1" applyFont="1" applyFill="1" applyBorder="1" applyAlignment="1">
      <alignment vertical="center" wrapText="1"/>
    </xf>
    <xf numFmtId="1" fontId="7" fillId="5" borderId="37" xfId="0" applyNumberFormat="1" applyFont="1" applyFill="1" applyBorder="1" applyAlignment="1">
      <alignment vertical="center" wrapText="1"/>
    </xf>
    <xf numFmtId="1" fontId="7" fillId="5" borderId="1" xfId="0" applyNumberFormat="1" applyFont="1" applyFill="1" applyBorder="1" applyAlignment="1" applyProtection="1">
      <alignment vertical="center" wrapText="1"/>
      <protection locked="0"/>
    </xf>
    <xf numFmtId="1" fontId="7" fillId="3" borderId="7" xfId="0" applyNumberFormat="1" applyFont="1" applyFill="1" applyBorder="1" applyAlignment="1" applyProtection="1">
      <alignment vertical="center" wrapText="1"/>
      <protection locked="0"/>
    </xf>
    <xf numFmtId="1" fontId="7" fillId="3" borderId="8" xfId="0" applyNumberFormat="1" applyFont="1" applyFill="1" applyBorder="1" applyAlignment="1" applyProtection="1">
      <alignment vertical="center" wrapText="1"/>
      <protection locked="0"/>
    </xf>
    <xf numFmtId="1" fontId="7" fillId="3" borderId="37" xfId="0" applyNumberFormat="1" applyFont="1" applyFill="1" applyBorder="1" applyAlignment="1" applyProtection="1">
      <alignment vertical="center" wrapText="1"/>
      <protection locked="0"/>
    </xf>
    <xf numFmtId="1" fontId="7" fillId="3" borderId="36" xfId="0" applyNumberFormat="1" applyFont="1" applyFill="1" applyBorder="1" applyAlignment="1" applyProtection="1">
      <alignment vertical="center" wrapText="1"/>
      <protection locked="0"/>
    </xf>
    <xf numFmtId="1" fontId="7" fillId="3" borderId="7" xfId="0" applyNumberFormat="1" applyFont="1" applyFill="1" applyBorder="1" applyAlignment="1">
      <alignment vertical="center" wrapText="1"/>
    </xf>
    <xf numFmtId="1" fontId="7" fillId="3" borderId="1" xfId="0" applyNumberFormat="1" applyFont="1" applyFill="1" applyBorder="1" applyAlignment="1" applyProtection="1">
      <alignment horizontal="center" vertical="center" wrapText="1"/>
    </xf>
    <xf numFmtId="3" fontId="7" fillId="5" borderId="8" xfId="0" applyNumberFormat="1" applyFont="1" applyFill="1" applyBorder="1" applyAlignment="1" applyProtection="1">
      <alignment horizontal="right" vertical="center" wrapText="1"/>
    </xf>
    <xf numFmtId="0" fontId="7" fillId="3" borderId="7" xfId="0" applyFont="1" applyFill="1" applyBorder="1" applyAlignment="1" applyProtection="1">
      <alignment horizontal="center" vertical="center" wrapText="1"/>
      <protection locked="0"/>
    </xf>
    <xf numFmtId="0" fontId="9" fillId="3" borderId="0" xfId="0" applyFont="1" applyFill="1" applyAlignment="1">
      <alignment vertical="center" wrapText="1"/>
    </xf>
    <xf numFmtId="0" fontId="6" fillId="3" borderId="8" xfId="0" applyNumberFormat="1" applyFont="1" applyFill="1" applyBorder="1" applyAlignment="1">
      <alignment horizontal="center" vertical="center" wrapText="1"/>
    </xf>
    <xf numFmtId="0" fontId="6" fillId="3" borderId="7" xfId="0" applyNumberFormat="1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7" fillId="3" borderId="0" xfId="0" applyFont="1" applyFill="1" applyAlignment="1">
      <alignment horizontal="righ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horizontal="left" vertical="center" wrapText="1"/>
    </xf>
    <xf numFmtId="3" fontId="7" fillId="5" borderId="7" xfId="0" applyNumberFormat="1" applyFont="1" applyFill="1" applyBorder="1" applyAlignment="1">
      <alignment horizontal="right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8" fillId="3" borderId="0" xfId="0" applyNumberFormat="1" applyFont="1" applyFill="1" applyBorder="1"/>
    <xf numFmtId="0" fontId="2" fillId="3" borderId="0" xfId="0" applyFont="1" applyFill="1" applyAlignment="1">
      <alignment horizontal="left" vertical="center" wrapText="1"/>
    </xf>
    <xf numFmtId="2" fontId="2" fillId="3" borderId="0" xfId="0" applyNumberFormat="1" applyFont="1" applyFill="1" applyAlignment="1">
      <alignment horizontal="left" vertical="center" wrapText="1"/>
    </xf>
    <xf numFmtId="0" fontId="6" fillId="3" borderId="0" xfId="0" applyFont="1" applyFill="1" applyAlignment="1"/>
    <xf numFmtId="49" fontId="23" fillId="3" borderId="8" xfId="3" applyNumberFormat="1" applyFont="1" applyFill="1" applyBorder="1" applyAlignment="1" applyProtection="1">
      <alignment horizontal="center" vertical="center" wrapText="1"/>
    </xf>
    <xf numFmtId="0" fontId="23" fillId="3" borderId="8" xfId="3" quotePrefix="1" applyFont="1" applyFill="1" applyBorder="1" applyAlignment="1" applyProtection="1">
      <alignment horizontal="center" vertical="center" wrapText="1"/>
    </xf>
    <xf numFmtId="0" fontId="23" fillId="3" borderId="8" xfId="3" applyFont="1" applyFill="1" applyBorder="1" applyAlignment="1" applyProtection="1">
      <alignment horizontal="center" vertical="center" wrapText="1"/>
    </xf>
    <xf numFmtId="0" fontId="23" fillId="3" borderId="0" xfId="0" applyFont="1" applyFill="1" applyBorder="1" applyAlignment="1">
      <alignment vertical="center" wrapText="1"/>
    </xf>
    <xf numFmtId="0" fontId="23" fillId="3" borderId="8" xfId="0" applyNumberFormat="1" applyFont="1" applyFill="1" applyBorder="1" applyAlignment="1">
      <alignment horizontal="center" vertical="center" wrapText="1"/>
    </xf>
    <xf numFmtId="0" fontId="23" fillId="3" borderId="50" xfId="0" applyNumberFormat="1" applyFont="1" applyFill="1" applyBorder="1" applyAlignment="1">
      <alignment horizontal="center" vertical="center" wrapText="1"/>
    </xf>
    <xf numFmtId="0" fontId="23" fillId="3" borderId="8" xfId="0" applyFont="1" applyFill="1" applyBorder="1" applyAlignment="1">
      <alignment horizontal="center" vertical="center" wrapText="1"/>
    </xf>
    <xf numFmtId="0" fontId="23" fillId="3" borderId="10" xfId="0" applyFont="1" applyFill="1" applyBorder="1" applyAlignment="1">
      <alignment horizontal="center" vertical="center" wrapText="1"/>
    </xf>
    <xf numFmtId="0" fontId="23" fillId="3" borderId="1" xfId="0" applyNumberFormat="1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center" wrapText="1"/>
    </xf>
    <xf numFmtId="0" fontId="23" fillId="3" borderId="7" xfId="0" applyFont="1" applyFill="1" applyBorder="1" applyAlignment="1">
      <alignment horizontal="center" wrapText="1"/>
    </xf>
    <xf numFmtId="0" fontId="23" fillId="3" borderId="0" xfId="0" applyFont="1" applyFill="1"/>
    <xf numFmtId="0" fontId="23" fillId="3" borderId="8" xfId="0" applyFont="1" applyFill="1" applyBorder="1" applyAlignment="1">
      <alignment horizontal="center" wrapText="1"/>
    </xf>
    <xf numFmtId="0" fontId="23" fillId="3" borderId="10" xfId="0" applyFont="1" applyFill="1" applyBorder="1" applyAlignment="1">
      <alignment horizontal="center" wrapText="1"/>
    </xf>
    <xf numFmtId="0" fontId="31" fillId="3" borderId="0" xfId="0" applyFont="1" applyFill="1"/>
    <xf numFmtId="0" fontId="31" fillId="3" borderId="37" xfId="0" applyFont="1" applyFill="1" applyBorder="1" applyAlignment="1">
      <alignment horizontal="center" vertical="center" wrapText="1"/>
    </xf>
    <xf numFmtId="0" fontId="38" fillId="3" borderId="16" xfId="1" applyFont="1" applyFill="1" applyBorder="1" applyAlignment="1">
      <alignment horizontal="center" vertical="center" wrapText="1"/>
    </xf>
    <xf numFmtId="0" fontId="38" fillId="3" borderId="30" xfId="1" applyFont="1" applyFill="1" applyBorder="1" applyAlignment="1">
      <alignment horizontal="center" vertical="center" wrapText="1"/>
    </xf>
    <xf numFmtId="0" fontId="23" fillId="3" borderId="30" xfId="0" applyFont="1" applyFill="1" applyBorder="1" applyAlignment="1">
      <alignment horizontal="center" vertical="center" wrapText="1"/>
    </xf>
    <xf numFmtId="0" fontId="23" fillId="3" borderId="36" xfId="0" applyFont="1" applyFill="1" applyBorder="1" applyAlignment="1">
      <alignment horizontal="center" vertical="center" wrapText="1"/>
    </xf>
    <xf numFmtId="0" fontId="31" fillId="3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/>
    <xf numFmtId="0" fontId="6" fillId="0" borderId="0" xfId="0" applyFont="1" applyFill="1" applyBorder="1" applyAlignment="1"/>
    <xf numFmtId="3" fontId="6" fillId="3" borderId="1" xfId="0" applyNumberFormat="1" applyFont="1" applyFill="1" applyBorder="1" applyAlignment="1">
      <alignment horizontal="center" vertical="center" wrapText="1"/>
    </xf>
    <xf numFmtId="3" fontId="6" fillId="5" borderId="1" xfId="0" applyNumberFormat="1" applyFont="1" applyFill="1" applyBorder="1" applyAlignment="1">
      <alignment horizontal="right" vertical="center" wrapText="1"/>
    </xf>
    <xf numFmtId="0" fontId="2" fillId="3" borderId="0" xfId="0" applyFont="1" applyFill="1" applyAlignment="1">
      <alignment horizontal="left"/>
    </xf>
    <xf numFmtId="0" fontId="6" fillId="3" borderId="1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vertical="center"/>
    </xf>
    <xf numFmtId="4" fontId="6" fillId="3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3" fontId="6" fillId="5" borderId="4" xfId="0" applyNumberFormat="1" applyFont="1" applyFill="1" applyBorder="1" applyAlignment="1">
      <alignment horizontal="right" vertical="center" wrapText="1"/>
    </xf>
    <xf numFmtId="3" fontId="6" fillId="5" borderId="1" xfId="0" applyNumberFormat="1" applyFont="1" applyFill="1" applyBorder="1" applyAlignment="1">
      <alignment horizontal="right" vertical="center" wrapText="1"/>
    </xf>
    <xf numFmtId="0" fontId="9" fillId="3" borderId="0" xfId="0" applyFont="1" applyFill="1" applyAlignment="1">
      <alignment vertical="center" wrapText="1"/>
    </xf>
    <xf numFmtId="0" fontId="29" fillId="3" borderId="4" xfId="0" applyFont="1" applyFill="1" applyBorder="1" applyAlignment="1">
      <alignment horizontal="left" vertical="center" wrapText="1"/>
    </xf>
    <xf numFmtId="3" fontId="8" fillId="3" borderId="0" xfId="0" applyNumberFormat="1" applyFont="1" applyFill="1" applyBorder="1" applyAlignment="1">
      <alignment horizontal="center" vertical="center" wrapText="1"/>
    </xf>
    <xf numFmtId="0" fontId="7" fillId="3" borderId="4" xfId="0" applyFont="1" applyFill="1" applyBorder="1"/>
    <xf numFmtId="0" fontId="7" fillId="0" borderId="4" xfId="1" applyFont="1" applyFill="1" applyBorder="1"/>
    <xf numFmtId="0" fontId="3" fillId="0" borderId="1" xfId="0" applyFont="1" applyFill="1" applyBorder="1" applyAlignment="1" applyProtection="1">
      <alignment horizontal="left" vertical="center" wrapText="1"/>
    </xf>
    <xf numFmtId="0" fontId="7" fillId="3" borderId="9" xfId="0" applyFont="1" applyFill="1" applyBorder="1" applyAlignment="1">
      <alignment horizontal="left" vertical="center" wrapText="1"/>
    </xf>
    <xf numFmtId="0" fontId="7" fillId="5" borderId="37" xfId="0" applyFont="1" applyFill="1" applyBorder="1" applyAlignment="1" applyProtection="1">
      <alignment vertical="center" wrapText="1"/>
      <protection locked="0"/>
    </xf>
    <xf numFmtId="0" fontId="7" fillId="3" borderId="7" xfId="0" applyFont="1" applyFill="1" applyBorder="1" applyAlignment="1" applyProtection="1">
      <alignment vertical="center" wrapText="1"/>
      <protection locked="0"/>
    </xf>
    <xf numFmtId="0" fontId="7" fillId="3" borderId="4" xfId="0" applyFont="1" applyFill="1" applyBorder="1" applyAlignment="1">
      <alignment horizontal="left" vertical="center" wrapText="1"/>
    </xf>
    <xf numFmtId="1" fontId="7" fillId="5" borderId="1" xfId="0" applyNumberFormat="1" applyFont="1" applyFill="1" applyBorder="1" applyAlignment="1" applyProtection="1">
      <alignment vertical="center" wrapText="1"/>
    </xf>
    <xf numFmtId="0" fontId="40" fillId="3" borderId="1" xfId="0" applyFont="1" applyFill="1" applyBorder="1" applyAlignment="1">
      <alignment horizontal="center" vertical="center" wrapText="1"/>
    </xf>
    <xf numFmtId="0" fontId="41" fillId="3" borderId="0" xfId="0" applyFont="1" applyFill="1"/>
    <xf numFmtId="0" fontId="46" fillId="3" borderId="0" xfId="0" applyFont="1" applyFill="1"/>
    <xf numFmtId="0" fontId="41" fillId="3" borderId="0" xfId="0" applyFont="1" applyFill="1" applyAlignment="1">
      <alignment horizontal="center"/>
    </xf>
    <xf numFmtId="0" fontId="9" fillId="3" borderId="45" xfId="0" applyFont="1" applyFill="1" applyBorder="1" applyAlignment="1">
      <alignment horizontal="center" vertical="center" wrapText="1"/>
    </xf>
    <xf numFmtId="3" fontId="7" fillId="3" borderId="1" xfId="0" applyNumberFormat="1" applyFont="1" applyFill="1" applyBorder="1" applyAlignment="1" applyProtection="1">
      <alignment horizontal="right" vertical="center" wrapText="1"/>
    </xf>
    <xf numFmtId="0" fontId="42" fillId="3" borderId="7" xfId="0" applyFont="1" applyFill="1" applyBorder="1" applyAlignment="1">
      <alignment horizontal="left" vertical="center" wrapText="1"/>
    </xf>
    <xf numFmtId="0" fontId="6" fillId="3" borderId="7" xfId="0" applyFont="1" applyFill="1" applyBorder="1" applyAlignment="1">
      <alignment horizontal="left" vertical="center" wrapText="1"/>
    </xf>
    <xf numFmtId="1" fontId="6" fillId="5" borderId="46" xfId="0" applyNumberFormat="1" applyFont="1" applyFill="1" applyBorder="1" applyAlignment="1" applyProtection="1">
      <alignment horizontal="right" vertical="center" wrapText="1"/>
    </xf>
    <xf numFmtId="0" fontId="8" fillId="3" borderId="14" xfId="0" applyFont="1" applyFill="1" applyBorder="1" applyAlignment="1">
      <alignment horizontal="center" vertical="center" wrapText="1"/>
    </xf>
    <xf numFmtId="3" fontId="7" fillId="5" borderId="8" xfId="0" applyNumberFormat="1" applyFont="1" applyFill="1" applyBorder="1" applyAlignment="1" applyProtection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36" fillId="0" borderId="0" xfId="0" applyFont="1" applyBorder="1" applyAlignment="1" applyProtection="1">
      <alignment horizontal="left" wrapText="1"/>
    </xf>
    <xf numFmtId="0" fontId="3" fillId="3" borderId="0" xfId="0" applyFont="1" applyFill="1" applyAlignment="1"/>
    <xf numFmtId="164" fontId="2" fillId="3" borderId="0" xfId="0" applyNumberFormat="1" applyFont="1" applyFill="1"/>
    <xf numFmtId="3" fontId="3" fillId="3" borderId="0" xfId="0" applyNumberFormat="1" applyFont="1" applyFill="1"/>
    <xf numFmtId="0" fontId="48" fillId="3" borderId="0" xfId="0" applyFont="1" applyFill="1"/>
    <xf numFmtId="0" fontId="2" fillId="3" borderId="0" xfId="0" applyFont="1" applyFill="1" applyAlignment="1">
      <alignment horizontal="right"/>
    </xf>
    <xf numFmtId="0" fontId="7" fillId="3" borderId="0" xfId="0" applyFont="1" applyFill="1" applyProtection="1"/>
    <xf numFmtId="0" fontId="27" fillId="0" borderId="0" xfId="0" applyFont="1"/>
    <xf numFmtId="0" fontId="3" fillId="0" borderId="0" xfId="0" applyFont="1" applyFill="1"/>
    <xf numFmtId="0" fontId="49" fillId="3" borderId="0" xfId="0" applyFont="1" applyFill="1"/>
    <xf numFmtId="0" fontId="9" fillId="3" borderId="0" xfId="0" applyFont="1" applyFill="1" applyBorder="1" applyAlignment="1">
      <alignment vertical="center"/>
    </xf>
    <xf numFmtId="3" fontId="8" fillId="3" borderId="4" xfId="0" applyNumberFormat="1" applyFont="1" applyFill="1" applyBorder="1" applyAlignment="1" applyProtection="1">
      <alignment horizontal="right" vertical="center" wrapText="1"/>
    </xf>
    <xf numFmtId="3" fontId="8" fillId="3" borderId="6" xfId="0" applyNumberFormat="1" applyFont="1" applyFill="1" applyBorder="1" applyAlignment="1" applyProtection="1">
      <alignment horizontal="righ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/>
    </xf>
    <xf numFmtId="49" fontId="8" fillId="3" borderId="8" xfId="0" applyNumberFormat="1" applyFont="1" applyFill="1" applyBorder="1" applyAlignment="1">
      <alignment horizontal="center" vertical="center" wrapText="1"/>
    </xf>
    <xf numFmtId="49" fontId="8" fillId="3" borderId="7" xfId="0" applyNumberFormat="1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3" fontId="6" fillId="5" borderId="4" xfId="0" applyNumberFormat="1" applyFont="1" applyFill="1" applyBorder="1" applyAlignment="1">
      <alignment horizontal="right" vertical="center" wrapText="1"/>
    </xf>
    <xf numFmtId="3" fontId="6" fillId="5" borderId="6" xfId="0" applyNumberFormat="1" applyFont="1" applyFill="1" applyBorder="1" applyAlignment="1">
      <alignment horizontal="right" vertical="center" wrapText="1"/>
    </xf>
    <xf numFmtId="3" fontId="6" fillId="5" borderId="1" xfId="0" applyNumberFormat="1" applyFont="1" applyFill="1" applyBorder="1" applyAlignment="1">
      <alignment horizontal="right" vertical="center" wrapText="1"/>
    </xf>
    <xf numFmtId="0" fontId="8" fillId="3" borderId="39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vertical="center" wrapText="1"/>
    </xf>
    <xf numFmtId="0" fontId="9" fillId="3" borderId="7" xfId="0" applyFont="1" applyFill="1" applyBorder="1" applyAlignment="1">
      <alignment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9" fillId="3" borderId="58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59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center" vertical="center" wrapText="1"/>
    </xf>
    <xf numFmtId="0" fontId="9" fillId="3" borderId="0" xfId="0" applyFont="1" applyFill="1" applyAlignment="1">
      <alignment horizontal="left" vertical="center" wrapText="1"/>
    </xf>
    <xf numFmtId="3" fontId="8" fillId="3" borderId="14" xfId="0" applyNumberFormat="1" applyFont="1" applyFill="1" applyBorder="1" applyAlignment="1">
      <alignment horizontal="center" vertical="center" wrapText="1"/>
    </xf>
    <xf numFmtId="3" fontId="8" fillId="3" borderId="15" xfId="0" applyNumberFormat="1" applyFont="1" applyFill="1" applyBorder="1" applyAlignment="1">
      <alignment horizontal="center" vertical="center" wrapText="1"/>
    </xf>
    <xf numFmtId="3" fontId="8" fillId="3" borderId="16" xfId="0" applyNumberFormat="1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right" vertical="center" wrapText="1"/>
    </xf>
    <xf numFmtId="0" fontId="2" fillId="3" borderId="0" xfId="0" applyFont="1" applyFill="1" applyAlignment="1">
      <alignment horizontal="left" vertical="center" wrapText="1"/>
    </xf>
    <xf numFmtId="3" fontId="9" fillId="3" borderId="39" xfId="0" applyNumberFormat="1" applyFont="1" applyFill="1" applyBorder="1" applyAlignment="1">
      <alignment vertical="center" wrapText="1"/>
    </xf>
    <xf numFmtId="3" fontId="9" fillId="3" borderId="10" xfId="0" applyNumberFormat="1" applyFont="1" applyFill="1" applyBorder="1" applyAlignment="1">
      <alignment vertical="center" wrapText="1"/>
    </xf>
    <xf numFmtId="3" fontId="9" fillId="3" borderId="35" xfId="0" applyNumberFormat="1" applyFont="1" applyFill="1" applyBorder="1" applyAlignment="1">
      <alignment vertical="center" wrapText="1"/>
    </xf>
    <xf numFmtId="3" fontId="9" fillId="3" borderId="39" xfId="2" applyNumberFormat="1" applyFont="1" applyFill="1" applyBorder="1" applyAlignment="1">
      <alignment vertical="center" wrapText="1"/>
    </xf>
    <xf numFmtId="3" fontId="9" fillId="3" borderId="10" xfId="2" applyNumberFormat="1" applyFont="1" applyFill="1" applyBorder="1" applyAlignment="1">
      <alignment vertical="center" wrapText="1"/>
    </xf>
    <xf numFmtId="3" fontId="9" fillId="3" borderId="35" xfId="2" applyNumberFormat="1" applyFont="1" applyFill="1" applyBorder="1" applyAlignment="1">
      <alignment vertical="center" wrapText="1"/>
    </xf>
    <xf numFmtId="0" fontId="9" fillId="3" borderId="49" xfId="0" applyFont="1" applyFill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right" vertical="center" wrapText="1"/>
    </xf>
    <xf numFmtId="0" fontId="9" fillId="3" borderId="0" xfId="0" applyFont="1" applyFill="1" applyAlignment="1">
      <alignment vertical="center" wrapText="1"/>
    </xf>
    <xf numFmtId="0" fontId="12" fillId="3" borderId="0" xfId="0" applyFont="1" applyFill="1" applyAlignment="1">
      <alignment horizontal="center" vertical="center" wrapText="1"/>
    </xf>
    <xf numFmtId="0" fontId="8" fillId="3" borderId="51" xfId="0" applyFont="1" applyFill="1" applyBorder="1" applyAlignment="1">
      <alignment horizontal="center" vertical="center" wrapText="1"/>
    </xf>
    <xf numFmtId="0" fontId="8" fillId="3" borderId="52" xfId="0" applyFont="1" applyFill="1" applyBorder="1" applyAlignment="1">
      <alignment horizontal="center" vertical="center" wrapText="1"/>
    </xf>
    <xf numFmtId="0" fontId="8" fillId="3" borderId="5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54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8" fillId="3" borderId="50" xfId="0" applyFont="1" applyFill="1" applyBorder="1" applyAlignment="1">
      <alignment horizontal="center" vertical="center" wrapText="1"/>
    </xf>
    <xf numFmtId="0" fontId="8" fillId="3" borderId="49" xfId="0" applyFont="1" applyFill="1" applyBorder="1" applyAlignment="1">
      <alignment horizontal="center" vertical="center" wrapText="1"/>
    </xf>
    <xf numFmtId="0" fontId="8" fillId="3" borderId="55" xfId="0" applyFont="1" applyFill="1" applyBorder="1" applyAlignment="1">
      <alignment horizontal="center" vertical="center" wrapText="1"/>
    </xf>
    <xf numFmtId="0" fontId="9" fillId="3" borderId="56" xfId="0" applyFont="1" applyFill="1" applyBorder="1" applyAlignment="1">
      <alignment horizontal="center" vertical="center" wrapText="1"/>
    </xf>
    <xf numFmtId="0" fontId="9" fillId="3" borderId="3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47" fillId="3" borderId="0" xfId="0" applyFont="1" applyFill="1" applyAlignment="1">
      <alignment horizontal="center"/>
    </xf>
    <xf numFmtId="0" fontId="45" fillId="3" borderId="0" xfId="0" applyFont="1" applyFill="1" applyAlignment="1">
      <alignment horizontal="left" vertical="center" wrapText="1"/>
    </xf>
    <xf numFmtId="0" fontId="9" fillId="3" borderId="0" xfId="0" applyFont="1" applyFill="1" applyAlignment="1">
      <alignment horizontal="right"/>
    </xf>
    <xf numFmtId="0" fontId="6" fillId="3" borderId="0" xfId="0" applyFont="1" applyFill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2" fillId="0" borderId="0" xfId="0" applyFont="1" applyAlignment="1" applyProtection="1">
      <alignment horizontal="center"/>
    </xf>
    <xf numFmtId="0" fontId="36" fillId="0" borderId="0" xfId="0" applyFont="1" applyBorder="1" applyAlignment="1" applyProtection="1">
      <alignment horizontal="left" wrapText="1"/>
    </xf>
    <xf numFmtId="0" fontId="19" fillId="0" borderId="0" xfId="0" applyFont="1" applyAlignment="1" applyProtection="1">
      <alignment horizontal="right"/>
    </xf>
    <xf numFmtId="0" fontId="6" fillId="0" borderId="0" xfId="0" applyFont="1" applyAlignment="1" applyProtection="1">
      <alignment horizontal="center" vertical="center" wrapText="1"/>
    </xf>
    <xf numFmtId="0" fontId="8" fillId="0" borderId="60" xfId="0" applyFont="1" applyBorder="1" applyAlignment="1" applyProtection="1">
      <alignment horizontal="center" vertical="center" wrapText="1"/>
    </xf>
    <xf numFmtId="0" fontId="8" fillId="0" borderId="61" xfId="0" applyFont="1" applyBorder="1" applyAlignment="1" applyProtection="1">
      <alignment horizontal="center" vertical="center" wrapText="1"/>
    </xf>
    <xf numFmtId="0" fontId="8" fillId="0" borderId="62" xfId="0" applyFont="1" applyBorder="1" applyAlignment="1" applyProtection="1">
      <alignment horizontal="center" vertical="center" wrapText="1"/>
    </xf>
    <xf numFmtId="0" fontId="6" fillId="0" borderId="51" xfId="0" applyFont="1" applyFill="1" applyBorder="1" applyAlignment="1">
      <alignment horizontal="center" vertical="center" wrapText="1"/>
    </xf>
    <xf numFmtId="0" fontId="6" fillId="0" borderId="52" xfId="0" applyFont="1" applyFill="1" applyBorder="1" applyAlignment="1">
      <alignment horizontal="center" vertical="center" wrapText="1"/>
    </xf>
    <xf numFmtId="0" fontId="14" fillId="0" borderId="31" xfId="0" applyFont="1" applyBorder="1" applyAlignment="1" applyProtection="1">
      <alignment horizontal="center" vertical="center" wrapText="1"/>
      <protection locked="0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6" fillId="0" borderId="52" xfId="0" applyFont="1" applyFill="1" applyBorder="1" applyAlignment="1" applyProtection="1">
      <alignment horizontal="center" vertical="center" wrapText="1"/>
    </xf>
    <xf numFmtId="0" fontId="6" fillId="0" borderId="63" xfId="0" applyFont="1" applyFill="1" applyBorder="1" applyAlignment="1" applyProtection="1">
      <alignment horizontal="center" vertical="center" wrapText="1"/>
    </xf>
    <xf numFmtId="0" fontId="6" fillId="0" borderId="51" xfId="0" applyFont="1" applyFill="1" applyBorder="1" applyAlignment="1" applyProtection="1">
      <alignment horizontal="center" vertical="center" wrapText="1"/>
    </xf>
    <xf numFmtId="0" fontId="6" fillId="0" borderId="53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right"/>
    </xf>
    <xf numFmtId="0" fontId="6" fillId="0" borderId="0" xfId="0" applyFont="1" applyFill="1" applyAlignment="1">
      <alignment horizontal="center" vertical="center" wrapText="1"/>
    </xf>
    <xf numFmtId="2" fontId="44" fillId="3" borderId="0" xfId="0" applyNumberFormat="1" applyFont="1" applyFill="1" applyAlignment="1">
      <alignment horizontal="left" vertical="center" wrapText="1"/>
    </xf>
    <xf numFmtId="0" fontId="7" fillId="0" borderId="0" xfId="0" applyFont="1" applyFill="1" applyAlignment="1">
      <alignment horizontal="center"/>
    </xf>
    <xf numFmtId="0" fontId="6" fillId="3" borderId="0" xfId="3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right"/>
    </xf>
    <xf numFmtId="0" fontId="6" fillId="3" borderId="0" xfId="0" applyNumberFormat="1" applyFont="1" applyFill="1" applyBorder="1" applyAlignment="1"/>
    <xf numFmtId="0" fontId="6" fillId="3" borderId="0" xfId="0" applyNumberFormat="1" applyFont="1" applyFill="1" applyBorder="1" applyAlignment="1">
      <alignment horizontal="center"/>
    </xf>
    <xf numFmtId="0" fontId="2" fillId="3" borderId="0" xfId="0" applyNumberFormat="1" applyFont="1" applyFill="1" applyAlignment="1">
      <alignment horizontal="right" vertical="center" wrapText="1"/>
    </xf>
    <xf numFmtId="2" fontId="6" fillId="3" borderId="0" xfId="0" applyNumberFormat="1" applyFont="1" applyFill="1" applyAlignment="1">
      <alignment horizontal="center" vertical="center"/>
    </xf>
    <xf numFmtId="2" fontId="6" fillId="3" borderId="0" xfId="0" applyNumberFormat="1" applyFont="1" applyFill="1" applyAlignment="1">
      <alignment horizontal="center" vertical="center" wrapText="1"/>
    </xf>
    <xf numFmtId="0" fontId="6" fillId="3" borderId="8" xfId="0" applyNumberFormat="1" applyFont="1" applyFill="1" applyBorder="1" applyAlignment="1">
      <alignment horizontal="center" vertical="center" wrapText="1"/>
    </xf>
    <xf numFmtId="0" fontId="6" fillId="3" borderId="7" xfId="0" applyNumberFormat="1" applyFont="1" applyFill="1" applyBorder="1" applyAlignment="1">
      <alignment horizontal="center" vertical="center" wrapText="1"/>
    </xf>
    <xf numFmtId="0" fontId="6" fillId="3" borderId="13" xfId="0" applyNumberFormat="1" applyFont="1" applyFill="1" applyBorder="1" applyAlignment="1">
      <alignment horizontal="center" vertical="center" wrapText="1"/>
    </xf>
    <xf numFmtId="0" fontId="6" fillId="3" borderId="9" xfId="0" applyNumberFormat="1" applyFont="1" applyFill="1" applyBorder="1" applyAlignment="1">
      <alignment horizontal="center" vertical="center" wrapText="1"/>
    </xf>
    <xf numFmtId="2" fontId="6" fillId="3" borderId="0" xfId="0" applyNumberFormat="1" applyFont="1" applyFill="1" applyAlignment="1">
      <alignment horizontal="left" vertical="center" wrapText="1"/>
    </xf>
    <xf numFmtId="0" fontId="7" fillId="3" borderId="0" xfId="0" applyFont="1" applyFill="1" applyBorder="1" applyAlignment="1">
      <alignment horizontal="right" vertical="center" wrapText="1"/>
    </xf>
    <xf numFmtId="0" fontId="6" fillId="3" borderId="0" xfId="0" applyFont="1" applyFill="1" applyAlignment="1">
      <alignment horizontal="center" vertical="center"/>
    </xf>
    <xf numFmtId="0" fontId="2" fillId="3" borderId="0" xfId="0" applyNumberFormat="1" applyFont="1" applyFill="1" applyAlignment="1">
      <alignment horizontal="center" vertical="center" wrapText="1"/>
    </xf>
    <xf numFmtId="2" fontId="6" fillId="3" borderId="0" xfId="0" applyNumberFormat="1" applyFont="1" applyFill="1" applyAlignment="1">
      <alignment horizontal="left" vertical="center"/>
    </xf>
    <xf numFmtId="0" fontId="6" fillId="3" borderId="4" xfId="0" applyFont="1" applyFill="1" applyBorder="1" applyAlignment="1">
      <alignment horizontal="left" vertical="center" wrapText="1"/>
    </xf>
    <xf numFmtId="0" fontId="6" fillId="3" borderId="50" xfId="0" applyFont="1" applyFill="1" applyBorder="1" applyAlignment="1">
      <alignment horizontal="left" vertical="center" wrapText="1"/>
    </xf>
    <xf numFmtId="0" fontId="6" fillId="3" borderId="49" xfId="0" applyFont="1" applyFill="1" applyBorder="1" applyAlignment="1">
      <alignment horizontal="left" vertical="center" wrapText="1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right"/>
    </xf>
    <xf numFmtId="0" fontId="30" fillId="3" borderId="0" xfId="0" applyFont="1" applyFill="1" applyAlignment="1">
      <alignment horizontal="left" wrapText="1"/>
    </xf>
    <xf numFmtId="0" fontId="9" fillId="3" borderId="0" xfId="0" applyFont="1" applyFill="1" applyAlignment="1">
      <alignment horizontal="left" wrapText="1"/>
    </xf>
    <xf numFmtId="0" fontId="8" fillId="3" borderId="63" xfId="1" applyFont="1" applyFill="1" applyBorder="1" applyAlignment="1">
      <alignment horizontal="center" vertical="center"/>
    </xf>
    <xf numFmtId="0" fontId="8" fillId="3" borderId="6" xfId="1" applyFont="1" applyFill="1" applyBorder="1" applyAlignment="1">
      <alignment horizontal="center" vertical="center"/>
    </xf>
    <xf numFmtId="0" fontId="8" fillId="3" borderId="64" xfId="1" applyFont="1" applyFill="1" applyBorder="1" applyAlignment="1">
      <alignment horizontal="center" vertical="center"/>
    </xf>
    <xf numFmtId="0" fontId="8" fillId="3" borderId="31" xfId="1" applyFont="1" applyFill="1" applyBorder="1" applyAlignment="1">
      <alignment horizontal="center" vertical="center"/>
    </xf>
    <xf numFmtId="0" fontId="13" fillId="3" borderId="31" xfId="1" applyFont="1" applyFill="1" applyBorder="1" applyAlignment="1">
      <alignment horizontal="center" vertical="center" wrapText="1"/>
    </xf>
    <xf numFmtId="0" fontId="13" fillId="3" borderId="1" xfId="1" applyFont="1" applyFill="1" applyBorder="1" applyAlignment="1">
      <alignment horizontal="center" vertical="center" wrapText="1"/>
    </xf>
    <xf numFmtId="0" fontId="13" fillId="3" borderId="3" xfId="1" applyFont="1" applyFill="1" applyBorder="1" applyAlignment="1">
      <alignment horizontal="center" vertical="center" wrapText="1"/>
    </xf>
    <xf numFmtId="0" fontId="8" fillId="3" borderId="51" xfId="1" applyFont="1" applyFill="1" applyBorder="1" applyAlignment="1">
      <alignment horizontal="center" vertical="center" wrapText="1"/>
    </xf>
    <xf numFmtId="0" fontId="8" fillId="3" borderId="63" xfId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0" fontId="8" fillId="3" borderId="3" xfId="1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8" fillId="3" borderId="0" xfId="0" applyFont="1" applyFill="1" applyAlignment="1">
      <alignment horizontal="center" vertical="center" wrapText="1"/>
    </xf>
    <xf numFmtId="0" fontId="8" fillId="3" borderId="0" xfId="0" applyFont="1" applyFill="1" applyAlignment="1">
      <alignment horizontal="left"/>
    </xf>
    <xf numFmtId="0" fontId="9" fillId="3" borderId="55" xfId="0" applyFont="1" applyFill="1" applyBorder="1" applyAlignment="1">
      <alignment horizontal="center" vertical="center" wrapText="1"/>
    </xf>
    <xf numFmtId="0" fontId="9" fillId="3" borderId="34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right"/>
    </xf>
    <xf numFmtId="0" fontId="8" fillId="3" borderId="65" xfId="0" applyFont="1" applyFill="1" applyBorder="1" applyAlignment="1">
      <alignment horizontal="right"/>
    </xf>
    <xf numFmtId="0" fontId="8" fillId="3" borderId="64" xfId="0" applyFont="1" applyFill="1" applyBorder="1" applyAlignment="1">
      <alignment horizontal="right"/>
    </xf>
    <xf numFmtId="0" fontId="8" fillId="3" borderId="31" xfId="0" applyFont="1" applyFill="1" applyBorder="1" applyAlignment="1">
      <alignment horizontal="center" vertical="center"/>
    </xf>
    <xf numFmtId="0" fontId="8" fillId="3" borderId="51" xfId="0" applyFont="1" applyFill="1" applyBorder="1" applyAlignment="1">
      <alignment horizontal="center" vertical="center"/>
    </xf>
    <xf numFmtId="0" fontId="8" fillId="3" borderId="47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 wrapText="1"/>
    </xf>
  </cellXfs>
  <cellStyles count="5">
    <cellStyle name="Normal 2" xfId="1"/>
    <cellStyle name="Normal_budget ot nely" xfId="2"/>
    <cellStyle name="Normal_Prilojenie_3.3_korekcia" xfId="3"/>
    <cellStyle name="Percent 2" xfId="4"/>
    <cellStyle name="Нормален" xfId="0" builtinId="0"/>
  </cellStyles>
  <dxfs count="16"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ill>
        <patternFill>
          <bgColor indexed="10"/>
        </patternFill>
      </fill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velichkova/AppData/Local/Microsoft/Windows/INetCache/Content.Outlook/PDMEY8KW/Users/user/Downloads/&#1056;&#1072;&#1079;&#1096;&#1080;&#1092;&#1088;&#1086;&#1074;&#1082;&#1080;_&#1087;&#1083;&#1072;&#1085;%202015%20VAR2.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иложение 1.2"/>
      <sheetName val="Приходи"/>
      <sheetName val="приложение 5.1"/>
      <sheetName val="Разшифровка"/>
      <sheetName val="Разходи"/>
      <sheetName val="РАзходи автомобили"/>
      <sheetName val="разпределение"/>
      <sheetName val="Заплат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G37"/>
  <sheetViews>
    <sheetView zoomScaleNormal="100" zoomScaleSheetLayoutView="100" workbookViewId="0">
      <selection activeCell="A6" sqref="A6:F6"/>
    </sheetView>
  </sheetViews>
  <sheetFormatPr defaultColWidth="9.109375" defaultRowHeight="13.8" x14ac:dyDescent="0.25"/>
  <cols>
    <col min="1" max="1" width="4.109375" style="214" customWidth="1"/>
    <col min="2" max="2" width="48.109375" style="6" customWidth="1"/>
    <col min="3" max="3" width="9.6640625" style="6" customWidth="1"/>
    <col min="4" max="4" width="10.88671875" style="6" customWidth="1"/>
    <col min="5" max="5" width="9.6640625" style="6" customWidth="1"/>
    <col min="6" max="6" width="9.88671875" style="6" customWidth="1"/>
    <col min="7" max="7" width="12.109375" style="6" customWidth="1"/>
    <col min="8" max="16384" width="9.109375" style="6"/>
  </cols>
  <sheetData>
    <row r="1" spans="1:7" s="1" customFormat="1" ht="22.5" customHeight="1" x14ac:dyDescent="0.25">
      <c r="A1" s="593" t="s">
        <v>621</v>
      </c>
      <c r="B1" s="593"/>
      <c r="C1" s="593"/>
      <c r="D1" s="593"/>
      <c r="E1" s="593"/>
      <c r="F1" s="593"/>
      <c r="G1" s="593"/>
    </row>
    <row r="2" spans="1:7" s="1" customFormat="1" ht="39" customHeight="1" x14ac:dyDescent="0.3">
      <c r="A2" s="594" t="s">
        <v>0</v>
      </c>
      <c r="B2" s="594"/>
      <c r="C2" s="594"/>
      <c r="D2" s="594"/>
      <c r="E2" s="2"/>
      <c r="F2" s="3"/>
    </row>
    <row r="3" spans="1:7" s="1" customFormat="1" ht="15.6" x14ac:dyDescent="0.3">
      <c r="A3" s="594" t="s">
        <v>1</v>
      </c>
      <c r="B3" s="594"/>
      <c r="C3" s="594"/>
      <c r="D3" s="594"/>
      <c r="E3" s="594"/>
      <c r="F3" s="3"/>
    </row>
    <row r="4" spans="1:7" s="1" customFormat="1" ht="15.6" x14ac:dyDescent="0.3">
      <c r="A4" s="594"/>
      <c r="B4" s="594"/>
      <c r="C4" s="594"/>
      <c r="D4" s="594"/>
      <c r="E4" s="594"/>
      <c r="F4" s="3"/>
    </row>
    <row r="5" spans="1:7" s="1" customFormat="1" ht="15.75" customHeight="1" x14ac:dyDescent="0.3">
      <c r="A5" s="208"/>
      <c r="B5" s="2" t="s">
        <v>462</v>
      </c>
      <c r="D5" s="4"/>
      <c r="E5" s="4"/>
      <c r="F5" s="5"/>
    </row>
    <row r="6" spans="1:7" s="1" customFormat="1" ht="40.5" customHeight="1" x14ac:dyDescent="0.3">
      <c r="A6" s="601" t="s">
        <v>511</v>
      </c>
      <c r="B6" s="601"/>
      <c r="C6" s="601"/>
      <c r="D6" s="601"/>
      <c r="E6" s="601"/>
      <c r="F6" s="601"/>
      <c r="G6" s="541" t="s">
        <v>605</v>
      </c>
    </row>
    <row r="7" spans="1:7" ht="16.5" customHeight="1" x14ac:dyDescent="0.25">
      <c r="A7" s="209"/>
      <c r="B7" s="41"/>
      <c r="C7" s="41"/>
      <c r="D7" s="41"/>
      <c r="E7" s="10"/>
      <c r="F7" s="10"/>
      <c r="G7" s="163" t="s">
        <v>543</v>
      </c>
    </row>
    <row r="8" spans="1:7" s="105" customFormat="1" ht="26.25" customHeight="1" x14ac:dyDescent="0.25">
      <c r="A8" s="595" t="s">
        <v>2</v>
      </c>
      <c r="B8" s="597" t="s">
        <v>3</v>
      </c>
      <c r="C8" s="602" t="s">
        <v>4</v>
      </c>
      <c r="D8" s="602"/>
      <c r="E8" s="603" t="s">
        <v>5</v>
      </c>
      <c r="F8" s="604"/>
      <c r="G8" s="599" t="s">
        <v>6</v>
      </c>
    </row>
    <row r="9" spans="1:7" s="105" customFormat="1" ht="24" customHeight="1" x14ac:dyDescent="0.25">
      <c r="A9" s="596"/>
      <c r="B9" s="598"/>
      <c r="C9" s="542" t="s">
        <v>7</v>
      </c>
      <c r="D9" s="542" t="s">
        <v>8</v>
      </c>
      <c r="E9" s="542" t="s">
        <v>7</v>
      </c>
      <c r="F9" s="547" t="s">
        <v>8</v>
      </c>
      <c r="G9" s="600"/>
    </row>
    <row r="10" spans="1:7" s="102" customFormat="1" ht="32.25" customHeight="1" x14ac:dyDescent="0.25">
      <c r="A10" s="210" t="s">
        <v>9</v>
      </c>
      <c r="B10" s="505" t="s">
        <v>10</v>
      </c>
      <c r="C10" s="417">
        <f>pril.2!D14</f>
        <v>0</v>
      </c>
      <c r="D10" s="417">
        <v>0</v>
      </c>
      <c r="E10" s="417">
        <f>pril.2!D35</f>
        <v>0</v>
      </c>
      <c r="F10" s="417">
        <v>0</v>
      </c>
      <c r="G10" s="417">
        <f>C10-E10</f>
        <v>0</v>
      </c>
    </row>
    <row r="11" spans="1:7" s="102" customFormat="1" ht="32.25" customHeight="1" x14ac:dyDescent="0.25">
      <c r="A11" s="210" t="s">
        <v>11</v>
      </c>
      <c r="B11" s="505" t="s">
        <v>12</v>
      </c>
      <c r="C11" s="417">
        <f>+'pril. 1.2'!C11</f>
        <v>0</v>
      </c>
      <c r="D11" s="417">
        <v>0</v>
      </c>
      <c r="E11" s="417">
        <f>+pril.1.1!F12</f>
        <v>0</v>
      </c>
      <c r="F11" s="417">
        <v>0</v>
      </c>
      <c r="G11" s="417">
        <f>C11-E11</f>
        <v>0</v>
      </c>
    </row>
    <row r="12" spans="1:7" s="102" customFormat="1" ht="32.25" customHeight="1" x14ac:dyDescent="0.25">
      <c r="A12" s="210" t="s">
        <v>13</v>
      </c>
      <c r="B12" s="505" t="s">
        <v>460</v>
      </c>
      <c r="C12" s="417">
        <f>+pril.3.1.!C9</f>
        <v>0</v>
      </c>
      <c r="D12" s="417">
        <v>0</v>
      </c>
      <c r="E12" s="417">
        <f>pril.3.2.!F8</f>
        <v>0</v>
      </c>
      <c r="F12" s="417">
        <v>0</v>
      </c>
      <c r="G12" s="417">
        <f>C12-E12</f>
        <v>0</v>
      </c>
    </row>
    <row r="13" spans="1:7" s="102" customFormat="1" ht="32.25" customHeight="1" x14ac:dyDescent="0.25">
      <c r="A13" s="210" t="s">
        <v>14</v>
      </c>
      <c r="B13" s="505" t="s">
        <v>15</v>
      </c>
      <c r="C13" s="417">
        <f>pril.4!C9</f>
        <v>0</v>
      </c>
      <c r="D13" s="417">
        <v>0</v>
      </c>
      <c r="E13" s="417">
        <f>pril.4!D9</f>
        <v>0</v>
      </c>
      <c r="F13" s="417">
        <v>0</v>
      </c>
      <c r="G13" s="417">
        <f>C13-E13</f>
        <v>0</v>
      </c>
    </row>
    <row r="14" spans="1:7" s="102" customFormat="1" ht="32.25" customHeight="1" x14ac:dyDescent="0.25">
      <c r="A14" s="210" t="s">
        <v>16</v>
      </c>
      <c r="B14" s="36" t="s">
        <v>425</v>
      </c>
      <c r="C14" s="417">
        <f>pril.5!C7</f>
        <v>0</v>
      </c>
      <c r="D14" s="417">
        <v>0</v>
      </c>
      <c r="E14" s="417">
        <f>pril.5!C18</f>
        <v>0</v>
      </c>
      <c r="F14" s="417">
        <v>0</v>
      </c>
      <c r="G14" s="417">
        <f>C14-E14</f>
        <v>0</v>
      </c>
    </row>
    <row r="15" spans="1:7" s="102" customFormat="1" ht="32.25" customHeight="1" x14ac:dyDescent="0.25">
      <c r="A15" s="210" t="s">
        <v>17</v>
      </c>
      <c r="B15" s="29" t="s">
        <v>18</v>
      </c>
      <c r="C15" s="540">
        <f>C10+C11+C12+C13+C14</f>
        <v>0</v>
      </c>
      <c r="D15" s="540">
        <f>SUM(D10,D11,D12,D13,D14)</f>
        <v>0</v>
      </c>
      <c r="E15" s="540">
        <f>E10+E11+E12+E13+E14</f>
        <v>0</v>
      </c>
      <c r="F15" s="540">
        <f>F10+F11+F12+F13+F14</f>
        <v>0</v>
      </c>
      <c r="G15" s="540">
        <f>G10+G11+G12+G13+G14</f>
        <v>0</v>
      </c>
    </row>
    <row r="16" spans="1:7" s="102" customFormat="1" ht="32.25" customHeight="1" x14ac:dyDescent="0.25">
      <c r="A16" s="210" t="s">
        <v>19</v>
      </c>
      <c r="B16" s="29" t="s">
        <v>20</v>
      </c>
      <c r="C16" s="605">
        <f>pril.2!D46+pril.4!D15</f>
        <v>0</v>
      </c>
      <c r="D16" s="606"/>
      <c r="E16" s="607">
        <f>pril.6!D16</f>
        <v>0</v>
      </c>
      <c r="F16" s="607"/>
      <c r="G16" s="199"/>
    </row>
    <row r="17" spans="1:7" s="102" customFormat="1" ht="14.25" hidden="1" customHeight="1" x14ac:dyDescent="0.25">
      <c r="A17" s="210"/>
      <c r="B17" s="200"/>
      <c r="C17" s="589"/>
      <c r="D17" s="590"/>
      <c r="E17" s="557"/>
      <c r="F17" s="557"/>
      <c r="G17" s="201"/>
    </row>
    <row r="18" spans="1:7" s="102" customFormat="1" ht="18.75" customHeight="1" x14ac:dyDescent="0.25">
      <c r="A18" s="211"/>
      <c r="B18" s="203"/>
      <c r="C18" s="204"/>
      <c r="D18" s="204"/>
      <c r="E18" s="202"/>
      <c r="F18" s="202"/>
      <c r="G18" s="543"/>
    </row>
    <row r="19" spans="1:7" s="105" customFormat="1" ht="25.5" customHeight="1" x14ac:dyDescent="0.25">
      <c r="A19" s="210" t="s">
        <v>2</v>
      </c>
      <c r="B19" s="547" t="s">
        <v>22</v>
      </c>
      <c r="C19" s="547" t="s">
        <v>23</v>
      </c>
      <c r="D19" s="547" t="s">
        <v>24</v>
      </c>
      <c r="E19" s="100"/>
      <c r="F19" s="100"/>
      <c r="G19" s="543"/>
    </row>
    <row r="20" spans="1:7" s="102" customFormat="1" ht="30.75" customHeight="1" x14ac:dyDescent="0.25">
      <c r="A20" s="212" t="s">
        <v>9</v>
      </c>
      <c r="B20" s="506" t="s">
        <v>591</v>
      </c>
      <c r="C20" s="30" t="s">
        <v>25</v>
      </c>
      <c r="D20" s="508">
        <f>pril.2!C11</f>
        <v>0</v>
      </c>
      <c r="E20" s="100"/>
      <c r="F20" s="100"/>
      <c r="G20" s="543"/>
    </row>
    <row r="21" spans="1:7" s="102" customFormat="1" ht="23.25" customHeight="1" x14ac:dyDescent="0.25">
      <c r="A21" s="212" t="s">
        <v>11</v>
      </c>
      <c r="B21" s="507" t="s">
        <v>26</v>
      </c>
      <c r="C21" s="509" t="s">
        <v>25</v>
      </c>
      <c r="D21" s="540">
        <f>pril.2!C12</f>
        <v>0</v>
      </c>
      <c r="E21" s="100"/>
      <c r="F21" s="100"/>
      <c r="G21" s="543"/>
    </row>
    <row r="22" spans="1:7" s="102" customFormat="1" ht="30" customHeight="1" x14ac:dyDescent="0.25">
      <c r="A22" s="212" t="s">
        <v>13</v>
      </c>
      <c r="B22" s="507" t="s">
        <v>592</v>
      </c>
      <c r="C22" s="30" t="s">
        <v>27</v>
      </c>
      <c r="D22" s="340">
        <v>0</v>
      </c>
      <c r="E22" s="100"/>
      <c r="F22" s="100"/>
      <c r="G22" s="543"/>
    </row>
    <row r="23" spans="1:7" s="102" customFormat="1" ht="30" customHeight="1" x14ac:dyDescent="0.25">
      <c r="A23" s="212" t="s">
        <v>14</v>
      </c>
      <c r="B23" s="507" t="s">
        <v>593</v>
      </c>
      <c r="C23" s="30" t="s">
        <v>27</v>
      </c>
      <c r="D23" s="340">
        <v>0</v>
      </c>
      <c r="E23" s="100"/>
      <c r="F23" s="100"/>
      <c r="G23" s="543"/>
    </row>
    <row r="24" spans="1:7" s="102" customFormat="1" ht="22.5" customHeight="1" x14ac:dyDescent="0.25">
      <c r="A24" s="205" t="s">
        <v>16</v>
      </c>
      <c r="B24" s="104" t="s">
        <v>594</v>
      </c>
      <c r="C24" s="30" t="s">
        <v>27</v>
      </c>
      <c r="D24" s="417">
        <f>pril.6!D15</f>
        <v>0</v>
      </c>
      <c r="E24" s="100"/>
      <c r="F24" s="100"/>
      <c r="G24" s="543"/>
    </row>
    <row r="25" spans="1:7" s="102" customFormat="1" ht="22.5" customHeight="1" x14ac:dyDescent="0.25">
      <c r="A25" s="205" t="s">
        <v>28</v>
      </c>
      <c r="B25" s="506" t="s">
        <v>595</v>
      </c>
      <c r="C25" s="30" t="s">
        <v>27</v>
      </c>
      <c r="D25" s="480">
        <f>spravka_oboshtenie!U22</f>
        <v>0</v>
      </c>
      <c r="E25" s="100"/>
      <c r="F25" s="100"/>
      <c r="G25" s="543"/>
    </row>
    <row r="26" spans="1:7" s="102" customFormat="1" ht="22.5" customHeight="1" x14ac:dyDescent="0.25">
      <c r="A26" s="205" t="s">
        <v>29</v>
      </c>
      <c r="B26" s="506" t="s">
        <v>596</v>
      </c>
      <c r="C26" s="30" t="s">
        <v>27</v>
      </c>
      <c r="D26" s="480">
        <f>spravka_oboshtenie!V22</f>
        <v>0</v>
      </c>
      <c r="E26" s="100"/>
      <c r="F26" s="100"/>
      <c r="G26" s="543"/>
    </row>
    <row r="27" spans="1:7" s="102" customFormat="1" ht="22.5" customHeight="1" x14ac:dyDescent="0.25">
      <c r="A27" s="205" t="s">
        <v>30</v>
      </c>
      <c r="B27" s="506" t="s">
        <v>597</v>
      </c>
      <c r="C27" s="30" t="s">
        <v>27</v>
      </c>
      <c r="D27" s="480">
        <f>spravka_oboshtenie!W22</f>
        <v>0</v>
      </c>
      <c r="E27" s="100"/>
      <c r="F27" s="100"/>
      <c r="G27" s="543"/>
    </row>
    <row r="28" spans="1:7" s="102" customFormat="1" ht="22.5" customHeight="1" x14ac:dyDescent="0.25">
      <c r="A28" s="205" t="s">
        <v>91</v>
      </c>
      <c r="B28" s="506" t="s">
        <v>598</v>
      </c>
      <c r="C28" s="30" t="s">
        <v>27</v>
      </c>
      <c r="D28" s="480">
        <f>spravka_oboshtenie!X22</f>
        <v>0</v>
      </c>
      <c r="E28" s="543"/>
      <c r="F28" s="543"/>
      <c r="G28" s="543"/>
    </row>
    <row r="29" spans="1:7" s="102" customFormat="1" ht="22.5" customHeight="1" x14ac:dyDescent="0.25">
      <c r="A29" s="205" t="s">
        <v>34</v>
      </c>
      <c r="B29" s="506" t="s">
        <v>32</v>
      </c>
      <c r="C29" s="30" t="s">
        <v>27</v>
      </c>
      <c r="D29" s="480">
        <f>spravka_oboshtenie!Y22</f>
        <v>0</v>
      </c>
      <c r="E29" s="543"/>
      <c r="F29" s="543"/>
      <c r="G29" s="543"/>
    </row>
    <row r="30" spans="1:7" s="102" customFormat="1" ht="22.5" customHeight="1" x14ac:dyDescent="0.25">
      <c r="A30" s="205" t="s">
        <v>258</v>
      </c>
      <c r="B30" s="104" t="s">
        <v>461</v>
      </c>
      <c r="C30" s="30" t="s">
        <v>33</v>
      </c>
      <c r="D30" s="417">
        <f>D31+D32+D33</f>
        <v>0</v>
      </c>
      <c r="E30" s="543"/>
      <c r="F30" s="543"/>
      <c r="G30" s="543"/>
    </row>
    <row r="31" spans="1:7" s="102" customFormat="1" ht="22.5" customHeight="1" x14ac:dyDescent="0.25">
      <c r="A31" s="205" t="s">
        <v>550</v>
      </c>
      <c r="B31" s="104" t="s">
        <v>583</v>
      </c>
      <c r="C31" s="30" t="s">
        <v>33</v>
      </c>
      <c r="D31" s="417">
        <f>pril.5.1.!C51</f>
        <v>0</v>
      </c>
      <c r="E31" s="543"/>
      <c r="F31" s="543"/>
      <c r="G31" s="543"/>
    </row>
    <row r="32" spans="1:7" s="102" customFormat="1" ht="31.5" customHeight="1" x14ac:dyDescent="0.25">
      <c r="A32" s="205" t="s">
        <v>551</v>
      </c>
      <c r="B32" s="31" t="s">
        <v>584</v>
      </c>
      <c r="C32" s="30" t="s">
        <v>33</v>
      </c>
      <c r="D32" s="417">
        <f>pril.5.1.!C52</f>
        <v>0</v>
      </c>
      <c r="E32" s="543"/>
      <c r="F32" s="543"/>
      <c r="G32" s="543"/>
    </row>
    <row r="33" spans="1:7" s="102" customFormat="1" ht="31.5" customHeight="1" x14ac:dyDescent="0.25">
      <c r="A33" s="205" t="s">
        <v>552</v>
      </c>
      <c r="B33" s="104" t="s">
        <v>585</v>
      </c>
      <c r="C33" s="30" t="s">
        <v>33</v>
      </c>
      <c r="D33" s="480">
        <f>pril.1.1!D59+pril.2!D54+pril.3.2.!D47+pril.4!D27</f>
        <v>0</v>
      </c>
      <c r="E33" s="543"/>
      <c r="F33" s="543"/>
      <c r="G33" s="543"/>
    </row>
    <row r="34" spans="1:7" ht="24.75" customHeight="1" x14ac:dyDescent="0.25">
      <c r="A34" s="213"/>
      <c r="B34" s="206"/>
      <c r="C34" s="207"/>
      <c r="D34" s="41"/>
      <c r="E34" s="10"/>
      <c r="F34" s="10"/>
      <c r="G34" s="10"/>
    </row>
    <row r="35" spans="1:7" s="8" customFormat="1" ht="15.75" customHeight="1" x14ac:dyDescent="0.25">
      <c r="A35" s="591" t="s">
        <v>607</v>
      </c>
      <c r="B35" s="591"/>
      <c r="C35" s="591"/>
      <c r="D35" s="591"/>
      <c r="E35" s="591"/>
      <c r="F35" s="591"/>
      <c r="G35" s="591"/>
    </row>
    <row r="36" spans="1:7" x14ac:dyDescent="0.25">
      <c r="A36" s="592" t="s">
        <v>608</v>
      </c>
      <c r="B36" s="592"/>
      <c r="C36" s="592"/>
      <c r="D36" s="592"/>
      <c r="E36" s="592"/>
      <c r="F36" s="592"/>
      <c r="G36" s="592"/>
    </row>
    <row r="37" spans="1:7" x14ac:dyDescent="0.25">
      <c r="B37" s="9"/>
      <c r="C37" s="9"/>
      <c r="D37" s="9"/>
    </row>
  </sheetData>
  <sheetProtection formatCells="0" formatColumns="0" formatRows="0" selectLockedCells="1"/>
  <mergeCells count="15">
    <mergeCell ref="C17:D17"/>
    <mergeCell ref="A35:G35"/>
    <mergeCell ref="A36:G36"/>
    <mergeCell ref="A1:G1"/>
    <mergeCell ref="A2:D2"/>
    <mergeCell ref="A3:E3"/>
    <mergeCell ref="A4:E4"/>
    <mergeCell ref="A8:A9"/>
    <mergeCell ref="B8:B9"/>
    <mergeCell ref="G8:G9"/>
    <mergeCell ref="A6:F6"/>
    <mergeCell ref="C8:D8"/>
    <mergeCell ref="E8:F8"/>
    <mergeCell ref="C16:D16"/>
    <mergeCell ref="E16:F16"/>
  </mergeCells>
  <printOptions horizontalCentered="1"/>
  <pageMargins left="0.78740157480314965" right="0" top="0.39370078740157483" bottom="0.39370078740157483" header="0.19685039370078741" footer="0.19685039370078741"/>
  <pageSetup paperSize="9" scale="88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N65"/>
  <sheetViews>
    <sheetView zoomScaleNormal="100" zoomScaleSheetLayoutView="100" workbookViewId="0">
      <selection activeCell="B2" sqref="B2"/>
    </sheetView>
  </sheetViews>
  <sheetFormatPr defaultColWidth="9.109375" defaultRowHeight="13.2" x14ac:dyDescent="0.25"/>
  <cols>
    <col min="1" max="1" width="5.109375" style="10" customWidth="1"/>
    <col min="2" max="2" width="35.6640625" style="10" customWidth="1"/>
    <col min="3" max="4" width="6.88671875" style="160" customWidth="1"/>
    <col min="5" max="5" width="7.109375" style="10" customWidth="1"/>
    <col min="6" max="6" width="12.33203125" style="10" customWidth="1"/>
    <col min="7" max="7" width="7.33203125" style="10" customWidth="1"/>
    <col min="8" max="8" width="8.109375" style="10" customWidth="1"/>
    <col min="9" max="9" width="9" style="10" customWidth="1"/>
    <col min="10" max="10" width="9.33203125" style="10" customWidth="1"/>
    <col min="11" max="11" width="8.109375" style="10" customWidth="1"/>
    <col min="12" max="12" width="9.109375" style="10"/>
    <col min="13" max="13" width="6.6640625" style="10" customWidth="1"/>
    <col min="14" max="14" width="8.44140625" style="10" customWidth="1"/>
    <col min="15" max="16384" width="9.109375" style="20"/>
  </cols>
  <sheetData>
    <row r="1" spans="1:14" ht="24" customHeight="1" x14ac:dyDescent="0.25">
      <c r="A1" s="593" t="str">
        <f>+zaglavna_stranica_FP!A1</f>
        <v>МИНИСТЕРСТВО НА ЗЕМЕДЕЛИЕТО</v>
      </c>
      <c r="B1" s="593"/>
      <c r="C1" s="593"/>
      <c r="D1" s="593"/>
      <c r="E1" s="593"/>
      <c r="F1" s="593"/>
      <c r="G1" s="593"/>
      <c r="H1" s="593"/>
      <c r="I1" s="593"/>
      <c r="J1" s="593"/>
      <c r="K1" s="593"/>
      <c r="L1" s="593"/>
      <c r="M1" s="593"/>
      <c r="N1" s="593"/>
    </row>
    <row r="2" spans="1:14" ht="11.25" customHeight="1" x14ac:dyDescent="0.25">
      <c r="A2" s="577"/>
      <c r="B2" s="577"/>
      <c r="C2" s="577"/>
      <c r="D2" s="577"/>
      <c r="E2" s="577"/>
      <c r="F2" s="577"/>
      <c r="G2" s="577"/>
      <c r="H2" s="577"/>
      <c r="I2" s="577"/>
      <c r="J2" s="577"/>
      <c r="K2" s="577"/>
      <c r="L2" s="577"/>
      <c r="M2" s="577"/>
      <c r="N2" s="577"/>
    </row>
    <row r="3" spans="1:14" s="101" customFormat="1" ht="15.6" x14ac:dyDescent="0.25">
      <c r="A3" s="620" t="str">
        <f>+zaglavna_stranica_FP!A6</f>
        <v xml:space="preserve">ФИНАНСОВ ПЛАН на  …..ДП </v>
      </c>
      <c r="B3" s="620"/>
      <c r="C3" s="620"/>
      <c r="D3" s="620"/>
      <c r="E3" s="620"/>
      <c r="F3" s="620"/>
      <c r="G3" s="621" t="str">
        <f>+zaglavna_stranica_FP!G6</f>
        <v>за 20…... г.</v>
      </c>
      <c r="H3" s="621"/>
      <c r="I3" s="87"/>
      <c r="J3" s="87"/>
      <c r="K3" s="87"/>
      <c r="L3" s="87"/>
      <c r="M3" s="87"/>
      <c r="N3" s="87"/>
    </row>
    <row r="4" spans="1:14" s="101" customFormat="1" x14ac:dyDescent="0.25">
      <c r="A4" s="632" t="s">
        <v>611</v>
      </c>
      <c r="B4" s="633"/>
      <c r="C4" s="633"/>
      <c r="D4" s="633"/>
      <c r="E4" s="633"/>
      <c r="F4" s="633"/>
      <c r="G4" s="633"/>
      <c r="H4" s="633"/>
      <c r="I4" s="633"/>
      <c r="J4" s="633"/>
      <c r="K4" s="633"/>
      <c r="L4" s="633"/>
      <c r="M4" s="633"/>
      <c r="N4" s="633"/>
    </row>
    <row r="5" spans="1:14" s="101" customFormat="1" ht="21" customHeight="1" x14ac:dyDescent="0.25">
      <c r="A5" s="634" t="s">
        <v>525</v>
      </c>
      <c r="B5" s="634"/>
      <c r="C5" s="634"/>
      <c r="D5" s="634"/>
      <c r="E5" s="634"/>
      <c r="F5" s="634"/>
      <c r="G5" s="633"/>
      <c r="H5" s="633"/>
      <c r="I5" s="633"/>
      <c r="J5" s="633"/>
      <c r="K5" s="633"/>
      <c r="L5" s="633"/>
      <c r="M5" s="633"/>
      <c r="N5" s="633"/>
    </row>
    <row r="6" spans="1:14" s="101" customFormat="1" ht="20.25" customHeight="1" thickBot="1" x14ac:dyDescent="0.3">
      <c r="A6" s="215"/>
      <c r="B6" s="215"/>
      <c r="C6" s="215"/>
      <c r="D6" s="215"/>
      <c r="E6" s="215"/>
      <c r="F6" s="215"/>
      <c r="G6" s="87"/>
      <c r="H6" s="87"/>
      <c r="I6" s="87"/>
      <c r="J6" s="87"/>
      <c r="K6" s="87"/>
      <c r="L6" s="87"/>
      <c r="M6" s="87"/>
      <c r="N6" s="87"/>
    </row>
    <row r="7" spans="1:14" s="101" customFormat="1" x14ac:dyDescent="0.25">
      <c r="A7" s="647" t="s">
        <v>35</v>
      </c>
      <c r="B7" s="608" t="s">
        <v>36</v>
      </c>
      <c r="C7" s="608" t="s">
        <v>23</v>
      </c>
      <c r="D7" s="608" t="s">
        <v>37</v>
      </c>
      <c r="E7" s="611" t="s">
        <v>38</v>
      </c>
      <c r="F7" s="612"/>
      <c r="G7" s="635" t="s">
        <v>39</v>
      </c>
      <c r="H7" s="636"/>
      <c r="I7" s="636"/>
      <c r="J7" s="636"/>
      <c r="K7" s="636"/>
      <c r="L7" s="636"/>
      <c r="M7" s="636"/>
      <c r="N7" s="637"/>
    </row>
    <row r="8" spans="1:14" s="101" customFormat="1" x14ac:dyDescent="0.25">
      <c r="A8" s="648"/>
      <c r="B8" s="609"/>
      <c r="C8" s="609"/>
      <c r="D8" s="609"/>
      <c r="E8" s="613"/>
      <c r="F8" s="614"/>
      <c r="G8" s="638" t="s">
        <v>40</v>
      </c>
      <c r="H8" s="639"/>
      <c r="I8" s="639"/>
      <c r="J8" s="639"/>
      <c r="K8" s="639"/>
      <c r="L8" s="640"/>
      <c r="M8" s="641" t="s">
        <v>41</v>
      </c>
      <c r="N8" s="642"/>
    </row>
    <row r="9" spans="1:14" s="101" customFormat="1" ht="26.25" customHeight="1" x14ac:dyDescent="0.25">
      <c r="A9" s="648"/>
      <c r="B9" s="609"/>
      <c r="C9" s="609"/>
      <c r="D9" s="609"/>
      <c r="E9" s="628" t="s">
        <v>42</v>
      </c>
      <c r="F9" s="630" t="s">
        <v>43</v>
      </c>
      <c r="G9" s="641" t="s">
        <v>44</v>
      </c>
      <c r="H9" s="645"/>
      <c r="I9" s="646"/>
      <c r="J9" s="641" t="s">
        <v>45</v>
      </c>
      <c r="K9" s="645"/>
      <c r="L9" s="646"/>
      <c r="M9" s="643"/>
      <c r="N9" s="644"/>
    </row>
    <row r="10" spans="1:14" s="101" customFormat="1" ht="92.4" x14ac:dyDescent="0.25">
      <c r="A10" s="649"/>
      <c r="B10" s="610"/>
      <c r="C10" s="610"/>
      <c r="D10" s="610"/>
      <c r="E10" s="629"/>
      <c r="F10" s="631"/>
      <c r="G10" s="161" t="s">
        <v>46</v>
      </c>
      <c r="H10" s="161" t="s">
        <v>47</v>
      </c>
      <c r="I10" s="161" t="s">
        <v>48</v>
      </c>
      <c r="J10" s="161" t="s">
        <v>46</v>
      </c>
      <c r="K10" s="161" t="s">
        <v>47</v>
      </c>
      <c r="L10" s="161" t="s">
        <v>48</v>
      </c>
      <c r="M10" s="162" t="s">
        <v>44</v>
      </c>
      <c r="N10" s="84" t="s">
        <v>45</v>
      </c>
    </row>
    <row r="11" spans="1:14" s="101" customFormat="1" ht="13.8" thickBot="1" x14ac:dyDescent="0.3">
      <c r="A11" s="216" t="s">
        <v>49</v>
      </c>
      <c r="B11" s="217" t="s">
        <v>50</v>
      </c>
      <c r="C11" s="217" t="s">
        <v>51</v>
      </c>
      <c r="D11" s="217" t="s">
        <v>52</v>
      </c>
      <c r="E11" s="217" t="s">
        <v>53</v>
      </c>
      <c r="F11" s="217" t="s">
        <v>54</v>
      </c>
      <c r="G11" s="217" t="s">
        <v>55</v>
      </c>
      <c r="H11" s="217" t="s">
        <v>56</v>
      </c>
      <c r="I11" s="217" t="s">
        <v>57</v>
      </c>
      <c r="J11" s="217" t="s">
        <v>58</v>
      </c>
      <c r="K11" s="217" t="s">
        <v>59</v>
      </c>
      <c r="L11" s="217" t="s">
        <v>60</v>
      </c>
      <c r="M11" s="217" t="s">
        <v>61</v>
      </c>
      <c r="N11" s="218" t="s">
        <v>62</v>
      </c>
    </row>
    <row r="12" spans="1:14" s="101" customFormat="1" ht="17.25" customHeight="1" thickBot="1" x14ac:dyDescent="0.3">
      <c r="A12" s="219"/>
      <c r="B12" s="220" t="s">
        <v>526</v>
      </c>
      <c r="C12" s="221" t="s">
        <v>27</v>
      </c>
      <c r="D12" s="222" t="s">
        <v>63</v>
      </c>
      <c r="E12" s="222" t="s">
        <v>63</v>
      </c>
      <c r="F12" s="402">
        <f>F13+F32+F40+F51+F52+F53+F54+F55</f>
        <v>0</v>
      </c>
      <c r="G12" s="222" t="s">
        <v>63</v>
      </c>
      <c r="H12" s="222" t="s">
        <v>63</v>
      </c>
      <c r="I12" s="222" t="s">
        <v>63</v>
      </c>
      <c r="J12" s="402">
        <f>J13+J32+J40+J51+J52+J53+J54+J55</f>
        <v>0</v>
      </c>
      <c r="K12" s="402">
        <f>K13</f>
        <v>0</v>
      </c>
      <c r="L12" s="402">
        <f>L13+L32+L40+L51+L52+L53+L54+L55</f>
        <v>0</v>
      </c>
      <c r="M12" s="222" t="s">
        <v>63</v>
      </c>
      <c r="N12" s="409">
        <f>N13+N32+N40+N51+N52+N53+N54+N55</f>
        <v>0</v>
      </c>
    </row>
    <row r="13" spans="1:14" s="101" customFormat="1" ht="27" thickBot="1" x14ac:dyDescent="0.3">
      <c r="A13" s="225" t="s">
        <v>17</v>
      </c>
      <c r="B13" s="164" t="s">
        <v>64</v>
      </c>
      <c r="C13" s="221" t="s">
        <v>27</v>
      </c>
      <c r="D13" s="222" t="s">
        <v>63</v>
      </c>
      <c r="E13" s="222" t="s">
        <v>63</v>
      </c>
      <c r="F13" s="402">
        <f>F14+F15+F17+F19+F22+F25+F28+F30+F31</f>
        <v>0</v>
      </c>
      <c r="G13" s="222" t="s">
        <v>63</v>
      </c>
      <c r="H13" s="222" t="s">
        <v>63</v>
      </c>
      <c r="I13" s="222" t="s">
        <v>63</v>
      </c>
      <c r="J13" s="402">
        <f>J14+J15+J17+J19+J22+J25+J28+J30+J31</f>
        <v>0</v>
      </c>
      <c r="K13" s="402">
        <f>K14+K15+K17+K19+K22+K25+K28+K30</f>
        <v>0</v>
      </c>
      <c r="L13" s="402">
        <f>L14+L15+L17+L19+L22+L25+L28+L30+L31</f>
        <v>0</v>
      </c>
      <c r="M13" s="222" t="s">
        <v>63</v>
      </c>
      <c r="N13" s="409">
        <f>N14+N15+N17+N19+N22+N25+N28+N30+N31</f>
        <v>0</v>
      </c>
    </row>
    <row r="14" spans="1:14" s="101" customFormat="1" ht="26.4" x14ac:dyDescent="0.25">
      <c r="A14" s="226" t="s">
        <v>9</v>
      </c>
      <c r="B14" s="165" t="s">
        <v>65</v>
      </c>
      <c r="C14" s="227" t="s">
        <v>27</v>
      </c>
      <c r="D14" s="228" t="s">
        <v>63</v>
      </c>
      <c r="E14" s="229" t="s">
        <v>63</v>
      </c>
      <c r="F14" s="403">
        <f>J14+N14</f>
        <v>0</v>
      </c>
      <c r="G14" s="228" t="s">
        <v>63</v>
      </c>
      <c r="H14" s="228" t="s">
        <v>63</v>
      </c>
      <c r="I14" s="228" t="s">
        <v>63</v>
      </c>
      <c r="J14" s="230">
        <v>0</v>
      </c>
      <c r="K14" s="230">
        <v>0</v>
      </c>
      <c r="L14" s="230">
        <v>0</v>
      </c>
      <c r="M14" s="228" t="s">
        <v>63</v>
      </c>
      <c r="N14" s="231">
        <v>0</v>
      </c>
    </row>
    <row r="15" spans="1:14" s="101" customFormat="1" x14ac:dyDescent="0.25">
      <c r="A15" s="232" t="s">
        <v>11</v>
      </c>
      <c r="B15" s="166" t="s">
        <v>66</v>
      </c>
      <c r="C15" s="233" t="s">
        <v>67</v>
      </c>
      <c r="D15" s="410">
        <v>0</v>
      </c>
      <c r="E15" s="408">
        <f>G15+M15</f>
        <v>0</v>
      </c>
      <c r="F15" s="403">
        <f>J15+N15</f>
        <v>0</v>
      </c>
      <c r="G15" s="230">
        <v>0</v>
      </c>
      <c r="H15" s="230">
        <v>0</v>
      </c>
      <c r="I15" s="230">
        <v>0</v>
      </c>
      <c r="J15" s="230">
        <v>0</v>
      </c>
      <c r="K15" s="230">
        <v>0</v>
      </c>
      <c r="L15" s="230">
        <v>0</v>
      </c>
      <c r="M15" s="230">
        <v>0</v>
      </c>
      <c r="N15" s="231">
        <v>0</v>
      </c>
    </row>
    <row r="16" spans="1:14" s="101" customFormat="1" ht="26.4" x14ac:dyDescent="0.25">
      <c r="A16" s="234" t="s">
        <v>68</v>
      </c>
      <c r="B16" s="166" t="s">
        <v>69</v>
      </c>
      <c r="C16" s="233" t="s">
        <v>67</v>
      </c>
      <c r="D16" s="410">
        <v>0</v>
      </c>
      <c r="E16" s="403">
        <f t="shared" ref="E16:E30" si="0">G16+M16</f>
        <v>0</v>
      </c>
      <c r="F16" s="403">
        <f t="shared" ref="F16:F54" si="1">J16+N16</f>
        <v>0</v>
      </c>
      <c r="G16" s="230">
        <v>0</v>
      </c>
      <c r="H16" s="230">
        <v>0</v>
      </c>
      <c r="I16" s="230">
        <v>0</v>
      </c>
      <c r="J16" s="230">
        <v>0</v>
      </c>
      <c r="K16" s="230">
        <v>0</v>
      </c>
      <c r="L16" s="230">
        <v>0</v>
      </c>
      <c r="M16" s="230">
        <v>0</v>
      </c>
      <c r="N16" s="231">
        <v>0</v>
      </c>
    </row>
    <row r="17" spans="1:14" s="101" customFormat="1" x14ac:dyDescent="0.25">
      <c r="A17" s="234" t="s">
        <v>13</v>
      </c>
      <c r="B17" s="166" t="s">
        <v>70</v>
      </c>
      <c r="C17" s="233" t="s">
        <v>71</v>
      </c>
      <c r="D17" s="410">
        <v>0</v>
      </c>
      <c r="E17" s="403">
        <f t="shared" si="0"/>
        <v>0</v>
      </c>
      <c r="F17" s="403">
        <f t="shared" si="1"/>
        <v>0</v>
      </c>
      <c r="G17" s="230">
        <v>0</v>
      </c>
      <c r="H17" s="230">
        <v>0</v>
      </c>
      <c r="I17" s="230">
        <v>0</v>
      </c>
      <c r="J17" s="230">
        <v>0</v>
      </c>
      <c r="K17" s="230">
        <v>0</v>
      </c>
      <c r="L17" s="230">
        <v>0</v>
      </c>
      <c r="M17" s="230">
        <v>0</v>
      </c>
      <c r="N17" s="231">
        <v>0</v>
      </c>
    </row>
    <row r="18" spans="1:14" s="101" customFormat="1" x14ac:dyDescent="0.25">
      <c r="A18" s="235" t="s">
        <v>72</v>
      </c>
      <c r="B18" s="166" t="s">
        <v>73</v>
      </c>
      <c r="C18" s="233" t="s">
        <v>71</v>
      </c>
      <c r="D18" s="410">
        <v>0</v>
      </c>
      <c r="E18" s="403">
        <f t="shared" si="0"/>
        <v>0</v>
      </c>
      <c r="F18" s="403">
        <f>J18+N18</f>
        <v>0</v>
      </c>
      <c r="G18" s="230">
        <v>0</v>
      </c>
      <c r="H18" s="230">
        <v>0</v>
      </c>
      <c r="I18" s="230">
        <v>0</v>
      </c>
      <c r="J18" s="230">
        <v>0</v>
      </c>
      <c r="K18" s="230">
        <v>0</v>
      </c>
      <c r="L18" s="230">
        <v>0</v>
      </c>
      <c r="M18" s="230">
        <v>0</v>
      </c>
      <c r="N18" s="231">
        <v>0</v>
      </c>
    </row>
    <row r="19" spans="1:14" s="101" customFormat="1" x14ac:dyDescent="0.25">
      <c r="A19" s="232" t="s">
        <v>14</v>
      </c>
      <c r="B19" s="166" t="s">
        <v>74</v>
      </c>
      <c r="C19" s="233" t="s">
        <v>71</v>
      </c>
      <c r="D19" s="410">
        <v>0</v>
      </c>
      <c r="E19" s="403">
        <f t="shared" si="0"/>
        <v>0</v>
      </c>
      <c r="F19" s="403">
        <f t="shared" si="1"/>
        <v>0</v>
      </c>
      <c r="G19" s="230">
        <v>0</v>
      </c>
      <c r="H19" s="230">
        <v>0</v>
      </c>
      <c r="I19" s="230">
        <v>0</v>
      </c>
      <c r="J19" s="230">
        <v>0</v>
      </c>
      <c r="K19" s="230">
        <v>0</v>
      </c>
      <c r="L19" s="230">
        <v>0</v>
      </c>
      <c r="M19" s="230">
        <v>0</v>
      </c>
      <c r="N19" s="231">
        <v>0</v>
      </c>
    </row>
    <row r="20" spans="1:14" s="101" customFormat="1" x14ac:dyDescent="0.25">
      <c r="A20" s="236" t="s">
        <v>75</v>
      </c>
      <c r="B20" s="166" t="s">
        <v>73</v>
      </c>
      <c r="C20" s="233" t="s">
        <v>71</v>
      </c>
      <c r="D20" s="410">
        <v>0</v>
      </c>
      <c r="E20" s="403">
        <f t="shared" si="0"/>
        <v>0</v>
      </c>
      <c r="F20" s="403">
        <f t="shared" si="1"/>
        <v>0</v>
      </c>
      <c r="G20" s="230">
        <v>0</v>
      </c>
      <c r="H20" s="230">
        <v>0</v>
      </c>
      <c r="I20" s="230">
        <v>0</v>
      </c>
      <c r="J20" s="230">
        <v>0</v>
      </c>
      <c r="K20" s="230">
        <v>0</v>
      </c>
      <c r="L20" s="230">
        <v>0</v>
      </c>
      <c r="M20" s="230">
        <v>0</v>
      </c>
      <c r="N20" s="231">
        <v>0</v>
      </c>
    </row>
    <row r="21" spans="1:14" s="101" customFormat="1" x14ac:dyDescent="0.25">
      <c r="A21" s="236" t="s">
        <v>76</v>
      </c>
      <c r="B21" s="237" t="s">
        <v>77</v>
      </c>
      <c r="C21" s="238" t="s">
        <v>71</v>
      </c>
      <c r="D21" s="410">
        <v>0</v>
      </c>
      <c r="E21" s="403">
        <f t="shared" si="0"/>
        <v>0</v>
      </c>
      <c r="F21" s="403">
        <f t="shared" si="1"/>
        <v>0</v>
      </c>
      <c r="G21" s="230">
        <v>0</v>
      </c>
      <c r="H21" s="230">
        <v>0</v>
      </c>
      <c r="I21" s="230">
        <v>0</v>
      </c>
      <c r="J21" s="230">
        <v>0</v>
      </c>
      <c r="K21" s="230">
        <v>0</v>
      </c>
      <c r="L21" s="230">
        <v>0</v>
      </c>
      <c r="M21" s="230">
        <v>0</v>
      </c>
      <c r="N21" s="231">
        <v>0</v>
      </c>
    </row>
    <row r="22" spans="1:14" s="101" customFormat="1" x14ac:dyDescent="0.25">
      <c r="A22" s="234" t="s">
        <v>16</v>
      </c>
      <c r="B22" s="166" t="s">
        <v>78</v>
      </c>
      <c r="C22" s="233" t="s">
        <v>71</v>
      </c>
      <c r="D22" s="410">
        <v>0</v>
      </c>
      <c r="E22" s="403">
        <f t="shared" si="0"/>
        <v>0</v>
      </c>
      <c r="F22" s="403">
        <f t="shared" si="1"/>
        <v>0</v>
      </c>
      <c r="G22" s="230">
        <v>0</v>
      </c>
      <c r="H22" s="230">
        <v>0</v>
      </c>
      <c r="I22" s="230">
        <v>0</v>
      </c>
      <c r="J22" s="230">
        <v>0</v>
      </c>
      <c r="K22" s="230">
        <v>0</v>
      </c>
      <c r="L22" s="230">
        <v>0</v>
      </c>
      <c r="M22" s="230">
        <v>0</v>
      </c>
      <c r="N22" s="231">
        <v>0</v>
      </c>
    </row>
    <row r="23" spans="1:14" s="101" customFormat="1" x14ac:dyDescent="0.25">
      <c r="A23" s="239" t="s">
        <v>79</v>
      </c>
      <c r="B23" s="165" t="s">
        <v>80</v>
      </c>
      <c r="C23" s="227" t="s">
        <v>71</v>
      </c>
      <c r="D23" s="410">
        <v>0</v>
      </c>
      <c r="E23" s="403">
        <f t="shared" si="0"/>
        <v>0</v>
      </c>
      <c r="F23" s="403">
        <f t="shared" si="1"/>
        <v>0</v>
      </c>
      <c r="G23" s="230">
        <v>0</v>
      </c>
      <c r="H23" s="230">
        <v>0</v>
      </c>
      <c r="I23" s="230">
        <v>0</v>
      </c>
      <c r="J23" s="230">
        <v>0</v>
      </c>
      <c r="K23" s="230">
        <v>0</v>
      </c>
      <c r="L23" s="230">
        <v>0</v>
      </c>
      <c r="M23" s="230">
        <v>0</v>
      </c>
      <c r="N23" s="231">
        <v>0</v>
      </c>
    </row>
    <row r="24" spans="1:14" s="101" customFormat="1" x14ac:dyDescent="0.25">
      <c r="A24" s="239" t="s">
        <v>81</v>
      </c>
      <c r="B24" s="166" t="s">
        <v>82</v>
      </c>
      <c r="C24" s="233" t="s">
        <v>71</v>
      </c>
      <c r="D24" s="410">
        <v>0</v>
      </c>
      <c r="E24" s="403">
        <f t="shared" si="0"/>
        <v>0</v>
      </c>
      <c r="F24" s="403">
        <f t="shared" si="1"/>
        <v>0</v>
      </c>
      <c r="G24" s="230">
        <v>0</v>
      </c>
      <c r="H24" s="230">
        <v>0</v>
      </c>
      <c r="I24" s="230">
        <v>0</v>
      </c>
      <c r="J24" s="230">
        <v>0</v>
      </c>
      <c r="K24" s="230">
        <v>0</v>
      </c>
      <c r="L24" s="230">
        <v>0</v>
      </c>
      <c r="M24" s="230">
        <v>0</v>
      </c>
      <c r="N24" s="231">
        <v>0</v>
      </c>
    </row>
    <row r="25" spans="1:14" s="101" customFormat="1" x14ac:dyDescent="0.25">
      <c r="A25" s="234" t="s">
        <v>28</v>
      </c>
      <c r="B25" s="166" t="s">
        <v>83</v>
      </c>
      <c r="C25" s="233" t="s">
        <v>71</v>
      </c>
      <c r="D25" s="410">
        <v>0</v>
      </c>
      <c r="E25" s="403">
        <f t="shared" si="0"/>
        <v>0</v>
      </c>
      <c r="F25" s="403">
        <f t="shared" si="1"/>
        <v>0</v>
      </c>
      <c r="G25" s="230">
        <v>0</v>
      </c>
      <c r="H25" s="230">
        <v>0</v>
      </c>
      <c r="I25" s="230">
        <v>0</v>
      </c>
      <c r="J25" s="230">
        <v>0</v>
      </c>
      <c r="K25" s="230">
        <v>0</v>
      </c>
      <c r="L25" s="230">
        <v>0</v>
      </c>
      <c r="M25" s="230">
        <v>0</v>
      </c>
      <c r="N25" s="231">
        <v>0</v>
      </c>
    </row>
    <row r="26" spans="1:14" s="101" customFormat="1" x14ac:dyDescent="0.25">
      <c r="A26" s="239" t="s">
        <v>84</v>
      </c>
      <c r="B26" s="166" t="s">
        <v>73</v>
      </c>
      <c r="C26" s="233" t="s">
        <v>71</v>
      </c>
      <c r="D26" s="410">
        <v>0</v>
      </c>
      <c r="E26" s="403">
        <f t="shared" si="0"/>
        <v>0</v>
      </c>
      <c r="F26" s="403">
        <f t="shared" si="1"/>
        <v>0</v>
      </c>
      <c r="G26" s="230">
        <v>0</v>
      </c>
      <c r="H26" s="230">
        <v>0</v>
      </c>
      <c r="I26" s="230">
        <v>0</v>
      </c>
      <c r="J26" s="230">
        <v>0</v>
      </c>
      <c r="K26" s="230">
        <v>0</v>
      </c>
      <c r="L26" s="230">
        <v>0</v>
      </c>
      <c r="M26" s="230">
        <v>0</v>
      </c>
      <c r="N26" s="231">
        <v>0</v>
      </c>
    </row>
    <row r="27" spans="1:14" s="101" customFormat="1" ht="26.4" x14ac:dyDescent="0.25">
      <c r="A27" s="239" t="s">
        <v>85</v>
      </c>
      <c r="B27" s="166" t="s">
        <v>86</v>
      </c>
      <c r="C27" s="233" t="s">
        <v>71</v>
      </c>
      <c r="D27" s="410">
        <v>0</v>
      </c>
      <c r="E27" s="403">
        <f t="shared" si="0"/>
        <v>0</v>
      </c>
      <c r="F27" s="403">
        <f t="shared" si="1"/>
        <v>0</v>
      </c>
      <c r="G27" s="230">
        <v>0</v>
      </c>
      <c r="H27" s="230">
        <v>0</v>
      </c>
      <c r="I27" s="230">
        <v>0</v>
      </c>
      <c r="J27" s="230">
        <v>0</v>
      </c>
      <c r="K27" s="230">
        <v>0</v>
      </c>
      <c r="L27" s="230">
        <v>0</v>
      </c>
      <c r="M27" s="230">
        <v>0</v>
      </c>
      <c r="N27" s="231">
        <v>0</v>
      </c>
    </row>
    <row r="28" spans="1:14" s="101" customFormat="1" x14ac:dyDescent="0.25">
      <c r="A28" s="234" t="s">
        <v>29</v>
      </c>
      <c r="B28" s="166" t="s">
        <v>87</v>
      </c>
      <c r="C28" s="233" t="s">
        <v>71</v>
      </c>
      <c r="D28" s="410">
        <v>0</v>
      </c>
      <c r="E28" s="403">
        <f t="shared" si="0"/>
        <v>0</v>
      </c>
      <c r="F28" s="403">
        <f t="shared" si="1"/>
        <v>0</v>
      </c>
      <c r="G28" s="230">
        <v>0</v>
      </c>
      <c r="H28" s="230">
        <v>0</v>
      </c>
      <c r="I28" s="230">
        <v>0</v>
      </c>
      <c r="J28" s="230">
        <v>0</v>
      </c>
      <c r="K28" s="230">
        <v>0</v>
      </c>
      <c r="L28" s="230">
        <v>0</v>
      </c>
      <c r="M28" s="230">
        <v>0</v>
      </c>
      <c r="N28" s="231">
        <v>0</v>
      </c>
    </row>
    <row r="29" spans="1:14" s="101" customFormat="1" x14ac:dyDescent="0.25">
      <c r="A29" s="239" t="s">
        <v>88</v>
      </c>
      <c r="B29" s="166" t="s">
        <v>73</v>
      </c>
      <c r="C29" s="233" t="s">
        <v>71</v>
      </c>
      <c r="D29" s="410">
        <v>0</v>
      </c>
      <c r="E29" s="403">
        <f t="shared" si="0"/>
        <v>0</v>
      </c>
      <c r="F29" s="403">
        <f t="shared" si="1"/>
        <v>0</v>
      </c>
      <c r="G29" s="230">
        <v>0</v>
      </c>
      <c r="H29" s="230">
        <v>0</v>
      </c>
      <c r="I29" s="230">
        <v>0</v>
      </c>
      <c r="J29" s="230">
        <v>0</v>
      </c>
      <c r="K29" s="230">
        <v>0</v>
      </c>
      <c r="L29" s="230">
        <v>0</v>
      </c>
      <c r="M29" s="230">
        <v>0</v>
      </c>
      <c r="N29" s="231">
        <v>0</v>
      </c>
    </row>
    <row r="30" spans="1:14" s="101" customFormat="1" x14ac:dyDescent="0.25">
      <c r="A30" s="232" t="s">
        <v>30</v>
      </c>
      <c r="B30" s="166" t="s">
        <v>89</v>
      </c>
      <c r="C30" s="233" t="s">
        <v>90</v>
      </c>
      <c r="D30" s="410">
        <v>0</v>
      </c>
      <c r="E30" s="403">
        <f t="shared" si="0"/>
        <v>0</v>
      </c>
      <c r="F30" s="403">
        <f t="shared" si="1"/>
        <v>0</v>
      </c>
      <c r="G30" s="230">
        <v>0</v>
      </c>
      <c r="H30" s="230">
        <v>0</v>
      </c>
      <c r="I30" s="230">
        <v>0</v>
      </c>
      <c r="J30" s="230">
        <v>0</v>
      </c>
      <c r="K30" s="230">
        <v>0</v>
      </c>
      <c r="L30" s="230">
        <v>0</v>
      </c>
      <c r="M30" s="230">
        <v>0</v>
      </c>
      <c r="N30" s="231">
        <v>0</v>
      </c>
    </row>
    <row r="31" spans="1:14" s="101" customFormat="1" ht="13.8" thickBot="1" x14ac:dyDescent="0.3">
      <c r="A31" s="240" t="s">
        <v>91</v>
      </c>
      <c r="B31" s="237" t="s">
        <v>92</v>
      </c>
      <c r="C31" s="238" t="s">
        <v>27</v>
      </c>
      <c r="D31" s="241" t="s">
        <v>63</v>
      </c>
      <c r="E31" s="242" t="s">
        <v>63</v>
      </c>
      <c r="F31" s="404">
        <f t="shared" si="1"/>
        <v>0</v>
      </c>
      <c r="G31" s="243" t="s">
        <v>63</v>
      </c>
      <c r="H31" s="243" t="s">
        <v>63</v>
      </c>
      <c r="I31" s="243" t="s">
        <v>63</v>
      </c>
      <c r="J31" s="244">
        <v>0</v>
      </c>
      <c r="K31" s="242" t="s">
        <v>63</v>
      </c>
      <c r="L31" s="244">
        <v>0</v>
      </c>
      <c r="M31" s="243" t="s">
        <v>63</v>
      </c>
      <c r="N31" s="245">
        <v>0</v>
      </c>
    </row>
    <row r="32" spans="1:14" s="101" customFormat="1" ht="13.8" thickBot="1" x14ac:dyDescent="0.3">
      <c r="A32" s="225" t="s">
        <v>19</v>
      </c>
      <c r="B32" s="246" t="s">
        <v>93</v>
      </c>
      <c r="C32" s="247" t="s">
        <v>27</v>
      </c>
      <c r="D32" s="222" t="s">
        <v>63</v>
      </c>
      <c r="E32" s="222" t="s">
        <v>63</v>
      </c>
      <c r="F32" s="402">
        <f>F33+F34+F36+F37+F38+F39</f>
        <v>0</v>
      </c>
      <c r="G32" s="222" t="s">
        <v>63</v>
      </c>
      <c r="H32" s="222" t="s">
        <v>63</v>
      </c>
      <c r="I32" s="222" t="s">
        <v>63</v>
      </c>
      <c r="J32" s="402">
        <f>J33+J34+J36+J37+J38+J39</f>
        <v>0</v>
      </c>
      <c r="K32" s="222" t="s">
        <v>63</v>
      </c>
      <c r="L32" s="402">
        <f>L33+L34+L36+L37+L38+L39</f>
        <v>0</v>
      </c>
      <c r="M32" s="222" t="s">
        <v>63</v>
      </c>
      <c r="N32" s="409">
        <f>N33+N34+N36+N37+N38+N39</f>
        <v>0</v>
      </c>
    </row>
    <row r="33" spans="1:14" s="101" customFormat="1" x14ac:dyDescent="0.25">
      <c r="A33" s="226" t="s">
        <v>9</v>
      </c>
      <c r="B33" s="165" t="s">
        <v>94</v>
      </c>
      <c r="C33" s="227" t="s">
        <v>71</v>
      </c>
      <c r="D33" s="411">
        <v>0</v>
      </c>
      <c r="E33" s="405">
        <f>G33+M33</f>
        <v>0</v>
      </c>
      <c r="F33" s="405">
        <f t="shared" si="1"/>
        <v>0</v>
      </c>
      <c r="G33" s="230">
        <v>0</v>
      </c>
      <c r="H33" s="622"/>
      <c r="I33" s="230">
        <v>0</v>
      </c>
      <c r="J33" s="230">
        <v>0</v>
      </c>
      <c r="K33" s="622"/>
      <c r="L33" s="230">
        <v>0</v>
      </c>
      <c r="M33" s="230">
        <v>0</v>
      </c>
      <c r="N33" s="231">
        <v>0</v>
      </c>
    </row>
    <row r="34" spans="1:14" s="101" customFormat="1" x14ac:dyDescent="0.25">
      <c r="A34" s="232" t="s">
        <v>11</v>
      </c>
      <c r="B34" s="168" t="s">
        <v>95</v>
      </c>
      <c r="C34" s="161" t="s">
        <v>71</v>
      </c>
      <c r="D34" s="411">
        <v>0</v>
      </c>
      <c r="E34" s="405">
        <f t="shared" ref="E34:E49" si="2">G34+M34</f>
        <v>0</v>
      </c>
      <c r="F34" s="405">
        <f t="shared" si="1"/>
        <v>0</v>
      </c>
      <c r="G34" s="230">
        <v>0</v>
      </c>
      <c r="H34" s="623"/>
      <c r="I34" s="230">
        <v>0</v>
      </c>
      <c r="J34" s="230">
        <v>0</v>
      </c>
      <c r="K34" s="623"/>
      <c r="L34" s="230">
        <v>0</v>
      </c>
      <c r="M34" s="230">
        <v>0</v>
      </c>
      <c r="N34" s="231">
        <v>0</v>
      </c>
    </row>
    <row r="35" spans="1:14" s="101" customFormat="1" x14ac:dyDescent="0.25">
      <c r="A35" s="234" t="s">
        <v>68</v>
      </c>
      <c r="B35" s="168" t="s">
        <v>80</v>
      </c>
      <c r="C35" s="161" t="s">
        <v>71</v>
      </c>
      <c r="D35" s="411">
        <v>0</v>
      </c>
      <c r="E35" s="405">
        <f t="shared" si="2"/>
        <v>0</v>
      </c>
      <c r="F35" s="405">
        <f t="shared" si="1"/>
        <v>0</v>
      </c>
      <c r="G35" s="230">
        <v>0</v>
      </c>
      <c r="H35" s="623"/>
      <c r="I35" s="230">
        <v>0</v>
      </c>
      <c r="J35" s="230">
        <v>0</v>
      </c>
      <c r="K35" s="623"/>
      <c r="L35" s="230">
        <v>0</v>
      </c>
      <c r="M35" s="230">
        <v>0</v>
      </c>
      <c r="N35" s="231">
        <v>0</v>
      </c>
    </row>
    <row r="36" spans="1:14" s="101" customFormat="1" ht="26.4" x14ac:dyDescent="0.25">
      <c r="A36" s="234" t="s">
        <v>13</v>
      </c>
      <c r="B36" s="166" t="s">
        <v>96</v>
      </c>
      <c r="C36" s="161" t="s">
        <v>71</v>
      </c>
      <c r="D36" s="411">
        <v>0</v>
      </c>
      <c r="E36" s="405">
        <f>G36+M36</f>
        <v>0</v>
      </c>
      <c r="F36" s="405">
        <f t="shared" si="1"/>
        <v>0</v>
      </c>
      <c r="G36" s="230">
        <v>0</v>
      </c>
      <c r="H36" s="623"/>
      <c r="I36" s="230">
        <v>0</v>
      </c>
      <c r="J36" s="230">
        <v>0</v>
      </c>
      <c r="K36" s="623"/>
      <c r="L36" s="230">
        <v>0</v>
      </c>
      <c r="M36" s="230">
        <v>0</v>
      </c>
      <c r="N36" s="231">
        <v>0</v>
      </c>
    </row>
    <row r="37" spans="1:14" s="101" customFormat="1" x14ac:dyDescent="0.25">
      <c r="A37" s="232" t="s">
        <v>14</v>
      </c>
      <c r="B37" s="168" t="s">
        <v>574</v>
      </c>
      <c r="C37" s="161" t="s">
        <v>97</v>
      </c>
      <c r="D37" s="411">
        <v>0</v>
      </c>
      <c r="E37" s="405">
        <f>G37+M37</f>
        <v>0</v>
      </c>
      <c r="F37" s="405">
        <f t="shared" si="1"/>
        <v>0</v>
      </c>
      <c r="G37" s="230">
        <v>0</v>
      </c>
      <c r="H37" s="623"/>
      <c r="I37" s="230">
        <v>0</v>
      </c>
      <c r="J37" s="230">
        <v>0</v>
      </c>
      <c r="K37" s="623"/>
      <c r="L37" s="230">
        <v>0</v>
      </c>
      <c r="M37" s="230">
        <v>0</v>
      </c>
      <c r="N37" s="231">
        <v>0</v>
      </c>
    </row>
    <row r="38" spans="1:14" s="101" customFormat="1" x14ac:dyDescent="0.25">
      <c r="A38" s="234" t="s">
        <v>16</v>
      </c>
      <c r="B38" s="168" t="s">
        <v>98</v>
      </c>
      <c r="C38" s="161" t="s">
        <v>71</v>
      </c>
      <c r="D38" s="411">
        <v>0</v>
      </c>
      <c r="E38" s="405">
        <f t="shared" si="2"/>
        <v>0</v>
      </c>
      <c r="F38" s="405">
        <f t="shared" si="1"/>
        <v>0</v>
      </c>
      <c r="G38" s="230">
        <v>0</v>
      </c>
      <c r="H38" s="623"/>
      <c r="I38" s="230">
        <v>0</v>
      </c>
      <c r="J38" s="230">
        <v>0</v>
      </c>
      <c r="K38" s="623"/>
      <c r="L38" s="230">
        <v>0</v>
      </c>
      <c r="M38" s="230">
        <v>0</v>
      </c>
      <c r="N38" s="231">
        <v>0</v>
      </c>
    </row>
    <row r="39" spans="1:14" s="101" customFormat="1" ht="13.8" thickBot="1" x14ac:dyDescent="0.3">
      <c r="A39" s="234" t="s">
        <v>28</v>
      </c>
      <c r="B39" s="249" t="s">
        <v>527</v>
      </c>
      <c r="C39" s="173" t="s">
        <v>71</v>
      </c>
      <c r="D39" s="411">
        <v>0</v>
      </c>
      <c r="E39" s="405">
        <f t="shared" si="2"/>
        <v>0</v>
      </c>
      <c r="F39" s="405">
        <f t="shared" si="1"/>
        <v>0</v>
      </c>
      <c r="G39" s="230">
        <v>0</v>
      </c>
      <c r="H39" s="624"/>
      <c r="I39" s="230">
        <v>0</v>
      </c>
      <c r="J39" s="230">
        <v>0</v>
      </c>
      <c r="K39" s="624"/>
      <c r="L39" s="230">
        <v>0</v>
      </c>
      <c r="M39" s="230">
        <v>0</v>
      </c>
      <c r="N39" s="231">
        <v>0</v>
      </c>
    </row>
    <row r="40" spans="1:14" s="101" customFormat="1" ht="13.8" thickBot="1" x14ac:dyDescent="0.3">
      <c r="A40" s="225" t="s">
        <v>99</v>
      </c>
      <c r="B40" s="164" t="s">
        <v>100</v>
      </c>
      <c r="C40" s="221" t="s">
        <v>27</v>
      </c>
      <c r="D40" s="222" t="s">
        <v>63</v>
      </c>
      <c r="E40" s="222" t="s">
        <v>63</v>
      </c>
      <c r="F40" s="402">
        <f>F41+F42</f>
        <v>0</v>
      </c>
      <c r="G40" s="222" t="s">
        <v>63</v>
      </c>
      <c r="H40" s="222" t="s">
        <v>63</v>
      </c>
      <c r="I40" s="222" t="s">
        <v>63</v>
      </c>
      <c r="J40" s="223">
        <f>J41+J42</f>
        <v>0</v>
      </c>
      <c r="K40" s="222" t="s">
        <v>63</v>
      </c>
      <c r="L40" s="223">
        <f>L41+L42</f>
        <v>0</v>
      </c>
      <c r="M40" s="222" t="s">
        <v>63</v>
      </c>
      <c r="N40" s="224">
        <f>N41+N42</f>
        <v>0</v>
      </c>
    </row>
    <row r="41" spans="1:14" s="101" customFormat="1" ht="26.4" x14ac:dyDescent="0.25">
      <c r="A41" s="226" t="s">
        <v>9</v>
      </c>
      <c r="B41" s="167" t="s">
        <v>101</v>
      </c>
      <c r="C41" s="250" t="s">
        <v>71</v>
      </c>
      <c r="D41" s="227">
        <v>0</v>
      </c>
      <c r="E41" s="248">
        <f t="shared" si="2"/>
        <v>0</v>
      </c>
      <c r="F41" s="405">
        <f>J41+N41</f>
        <v>0</v>
      </c>
      <c r="G41" s="230">
        <v>0</v>
      </c>
      <c r="H41" s="625" t="s">
        <v>63</v>
      </c>
      <c r="I41" s="230">
        <v>0</v>
      </c>
      <c r="J41" s="230">
        <v>0</v>
      </c>
      <c r="K41" s="622"/>
      <c r="L41" s="230">
        <v>0</v>
      </c>
      <c r="M41" s="248"/>
      <c r="N41" s="231">
        <v>0</v>
      </c>
    </row>
    <row r="42" spans="1:14" s="101" customFormat="1" x14ac:dyDescent="0.25">
      <c r="A42" s="232" t="s">
        <v>11</v>
      </c>
      <c r="B42" s="168" t="s">
        <v>102</v>
      </c>
      <c r="C42" s="161" t="s">
        <v>27</v>
      </c>
      <c r="D42" s="227" t="s">
        <v>63</v>
      </c>
      <c r="E42" s="227" t="s">
        <v>63</v>
      </c>
      <c r="F42" s="405">
        <f>J42+N42</f>
        <v>0</v>
      </c>
      <c r="G42" s="251" t="s">
        <v>63</v>
      </c>
      <c r="H42" s="626"/>
      <c r="I42" s="230">
        <f>SUM(I43:I50)</f>
        <v>0</v>
      </c>
      <c r="J42" s="230">
        <f>SUM(J43:J50)</f>
        <v>0</v>
      </c>
      <c r="K42" s="623"/>
      <c r="L42" s="230">
        <f>SUM(L43:L50)</f>
        <v>0</v>
      </c>
      <c r="M42" s="251" t="s">
        <v>63</v>
      </c>
      <c r="N42" s="231">
        <f>SUM(N43:N50)</f>
        <v>0</v>
      </c>
    </row>
    <row r="43" spans="1:14" s="101" customFormat="1" x14ac:dyDescent="0.25">
      <c r="A43" s="234" t="s">
        <v>68</v>
      </c>
      <c r="B43" s="168" t="s">
        <v>103</v>
      </c>
      <c r="C43" s="161" t="s">
        <v>104</v>
      </c>
      <c r="D43" s="227">
        <v>0</v>
      </c>
      <c r="E43" s="405">
        <f t="shared" si="2"/>
        <v>0</v>
      </c>
      <c r="F43" s="405">
        <f t="shared" si="1"/>
        <v>0</v>
      </c>
      <c r="G43" s="230">
        <v>0</v>
      </c>
      <c r="H43" s="626"/>
      <c r="I43" s="230">
        <v>0</v>
      </c>
      <c r="J43" s="230">
        <v>0</v>
      </c>
      <c r="K43" s="623"/>
      <c r="L43" s="230">
        <v>0</v>
      </c>
      <c r="M43" s="230">
        <v>0</v>
      </c>
      <c r="N43" s="231">
        <v>0</v>
      </c>
    </row>
    <row r="44" spans="1:14" s="101" customFormat="1" x14ac:dyDescent="0.25">
      <c r="A44" s="234" t="s">
        <v>105</v>
      </c>
      <c r="B44" s="168" t="s">
        <v>106</v>
      </c>
      <c r="C44" s="161" t="s">
        <v>104</v>
      </c>
      <c r="D44" s="227">
        <v>0</v>
      </c>
      <c r="E44" s="405">
        <f t="shared" si="2"/>
        <v>0</v>
      </c>
      <c r="F44" s="405">
        <f t="shared" si="1"/>
        <v>0</v>
      </c>
      <c r="G44" s="230">
        <v>0</v>
      </c>
      <c r="H44" s="626"/>
      <c r="I44" s="230">
        <v>0</v>
      </c>
      <c r="J44" s="230">
        <v>0</v>
      </c>
      <c r="K44" s="623"/>
      <c r="L44" s="230">
        <v>0</v>
      </c>
      <c r="M44" s="230">
        <v>0</v>
      </c>
      <c r="N44" s="231">
        <v>0</v>
      </c>
    </row>
    <row r="45" spans="1:14" s="101" customFormat="1" x14ac:dyDescent="0.25">
      <c r="A45" s="234" t="s">
        <v>107</v>
      </c>
      <c r="B45" s="168" t="s">
        <v>108</v>
      </c>
      <c r="C45" s="161" t="s">
        <v>104</v>
      </c>
      <c r="D45" s="227">
        <v>0</v>
      </c>
      <c r="E45" s="405">
        <f t="shared" si="2"/>
        <v>0</v>
      </c>
      <c r="F45" s="405">
        <f t="shared" si="1"/>
        <v>0</v>
      </c>
      <c r="G45" s="230">
        <v>0</v>
      </c>
      <c r="H45" s="626"/>
      <c r="I45" s="230">
        <v>0</v>
      </c>
      <c r="J45" s="230">
        <v>0</v>
      </c>
      <c r="K45" s="623"/>
      <c r="L45" s="230">
        <v>0</v>
      </c>
      <c r="M45" s="230">
        <v>0</v>
      </c>
      <c r="N45" s="231">
        <v>0</v>
      </c>
    </row>
    <row r="46" spans="1:14" s="101" customFormat="1" x14ac:dyDescent="0.25">
      <c r="A46" s="234" t="s">
        <v>109</v>
      </c>
      <c r="B46" s="168" t="s">
        <v>110</v>
      </c>
      <c r="C46" s="161" t="s">
        <v>33</v>
      </c>
      <c r="D46" s="227">
        <v>0</v>
      </c>
      <c r="E46" s="405">
        <f t="shared" si="2"/>
        <v>0</v>
      </c>
      <c r="F46" s="405">
        <f t="shared" si="1"/>
        <v>0</v>
      </c>
      <c r="G46" s="230">
        <v>0</v>
      </c>
      <c r="H46" s="626"/>
      <c r="I46" s="230">
        <v>0</v>
      </c>
      <c r="J46" s="230">
        <v>0</v>
      </c>
      <c r="K46" s="623"/>
      <c r="L46" s="230">
        <v>0</v>
      </c>
      <c r="M46" s="230">
        <v>0</v>
      </c>
      <c r="N46" s="231">
        <v>0</v>
      </c>
    </row>
    <row r="47" spans="1:14" s="101" customFormat="1" x14ac:dyDescent="0.25">
      <c r="A47" s="234" t="s">
        <v>111</v>
      </c>
      <c r="B47" s="168" t="s">
        <v>112</v>
      </c>
      <c r="C47" s="161" t="s">
        <v>33</v>
      </c>
      <c r="D47" s="227">
        <v>0</v>
      </c>
      <c r="E47" s="405">
        <f t="shared" si="2"/>
        <v>0</v>
      </c>
      <c r="F47" s="405">
        <f>J47+N47</f>
        <v>0</v>
      </c>
      <c r="G47" s="230">
        <v>0</v>
      </c>
      <c r="H47" s="626"/>
      <c r="I47" s="230">
        <v>0</v>
      </c>
      <c r="J47" s="230">
        <v>0</v>
      </c>
      <c r="K47" s="623"/>
      <c r="L47" s="230">
        <v>0</v>
      </c>
      <c r="M47" s="230">
        <v>0</v>
      </c>
      <c r="N47" s="231">
        <v>0</v>
      </c>
    </row>
    <row r="48" spans="1:14" s="101" customFormat="1" x14ac:dyDescent="0.25">
      <c r="A48" s="234" t="s">
        <v>113</v>
      </c>
      <c r="B48" s="168" t="s">
        <v>114</v>
      </c>
      <c r="C48" s="161" t="s">
        <v>33</v>
      </c>
      <c r="D48" s="227">
        <v>0</v>
      </c>
      <c r="E48" s="405">
        <f t="shared" si="2"/>
        <v>0</v>
      </c>
      <c r="F48" s="405">
        <f t="shared" si="1"/>
        <v>0</v>
      </c>
      <c r="G48" s="230">
        <v>0</v>
      </c>
      <c r="H48" s="626"/>
      <c r="I48" s="230">
        <v>0</v>
      </c>
      <c r="J48" s="230">
        <v>0</v>
      </c>
      <c r="K48" s="623"/>
      <c r="L48" s="230">
        <v>0</v>
      </c>
      <c r="M48" s="230">
        <v>0</v>
      </c>
      <c r="N48" s="231">
        <v>0</v>
      </c>
    </row>
    <row r="49" spans="1:14" s="101" customFormat="1" x14ac:dyDescent="0.25">
      <c r="A49" s="234" t="s">
        <v>115</v>
      </c>
      <c r="B49" s="169" t="s">
        <v>116</v>
      </c>
      <c r="C49" s="162" t="s">
        <v>33</v>
      </c>
      <c r="D49" s="227" t="s">
        <v>63</v>
      </c>
      <c r="E49" s="405">
        <f t="shared" si="2"/>
        <v>0</v>
      </c>
      <c r="F49" s="405">
        <f t="shared" si="1"/>
        <v>0</v>
      </c>
      <c r="G49" s="230">
        <v>0</v>
      </c>
      <c r="H49" s="626"/>
      <c r="I49" s="230">
        <v>0</v>
      </c>
      <c r="J49" s="230">
        <v>0</v>
      </c>
      <c r="K49" s="623"/>
      <c r="L49" s="230">
        <v>0</v>
      </c>
      <c r="M49" s="230">
        <v>0</v>
      </c>
      <c r="N49" s="231">
        <v>0</v>
      </c>
    </row>
    <row r="50" spans="1:14" s="101" customFormat="1" ht="13.8" thickBot="1" x14ac:dyDescent="0.3">
      <c r="A50" s="234" t="s">
        <v>117</v>
      </c>
      <c r="B50" s="169" t="s">
        <v>118</v>
      </c>
      <c r="C50" s="162" t="s">
        <v>27</v>
      </c>
      <c r="D50" s="252" t="s">
        <v>63</v>
      </c>
      <c r="E50" s="252" t="s">
        <v>63</v>
      </c>
      <c r="F50" s="406">
        <f t="shared" si="1"/>
        <v>0</v>
      </c>
      <c r="G50" s="243" t="s">
        <v>63</v>
      </c>
      <c r="H50" s="627"/>
      <c r="I50" s="380">
        <v>0</v>
      </c>
      <c r="J50" s="380">
        <v>0</v>
      </c>
      <c r="K50" s="623"/>
      <c r="L50" s="380">
        <v>0</v>
      </c>
      <c r="M50" s="243" t="s">
        <v>63</v>
      </c>
      <c r="N50" s="245">
        <v>0</v>
      </c>
    </row>
    <row r="51" spans="1:14" s="101" customFormat="1" ht="13.8" thickBot="1" x14ac:dyDescent="0.3">
      <c r="A51" s="225" t="s">
        <v>119</v>
      </c>
      <c r="B51" s="164" t="s">
        <v>120</v>
      </c>
      <c r="C51" s="221" t="s">
        <v>27</v>
      </c>
      <c r="D51" s="253" t="s">
        <v>63</v>
      </c>
      <c r="E51" s="222" t="s">
        <v>63</v>
      </c>
      <c r="F51" s="407">
        <f>J51+N51</f>
        <v>0</v>
      </c>
      <c r="G51" s="617" t="s">
        <v>63</v>
      </c>
      <c r="H51" s="618"/>
      <c r="I51" s="619"/>
      <c r="J51" s="412">
        <v>0</v>
      </c>
      <c r="K51" s="222" t="s">
        <v>63</v>
      </c>
      <c r="L51" s="412">
        <v>0</v>
      </c>
      <c r="M51" s="222" t="s">
        <v>63</v>
      </c>
      <c r="N51" s="413">
        <v>0</v>
      </c>
    </row>
    <row r="52" spans="1:14" s="101" customFormat="1" ht="27" thickBot="1" x14ac:dyDescent="0.3">
      <c r="A52" s="225" t="s">
        <v>121</v>
      </c>
      <c r="B52" s="164" t="s">
        <v>122</v>
      </c>
      <c r="C52" s="221" t="s">
        <v>27</v>
      </c>
      <c r="D52" s="253" t="s">
        <v>63</v>
      </c>
      <c r="E52" s="222" t="s">
        <v>63</v>
      </c>
      <c r="F52" s="407">
        <f>J52+N52</f>
        <v>0</v>
      </c>
      <c r="G52" s="617" t="s">
        <v>63</v>
      </c>
      <c r="H52" s="618"/>
      <c r="I52" s="619"/>
      <c r="J52" s="412">
        <v>0</v>
      </c>
      <c r="K52" s="222" t="s">
        <v>63</v>
      </c>
      <c r="L52" s="412">
        <v>0</v>
      </c>
      <c r="M52" s="222" t="s">
        <v>63</v>
      </c>
      <c r="N52" s="413">
        <v>0</v>
      </c>
    </row>
    <row r="53" spans="1:14" s="101" customFormat="1" ht="27" thickBot="1" x14ac:dyDescent="0.3">
      <c r="A53" s="225" t="s">
        <v>123</v>
      </c>
      <c r="B53" s="164" t="s">
        <v>528</v>
      </c>
      <c r="C53" s="221" t="s">
        <v>27</v>
      </c>
      <c r="D53" s="253" t="s">
        <v>63</v>
      </c>
      <c r="E53" s="222" t="s">
        <v>63</v>
      </c>
      <c r="F53" s="407">
        <f>J53+N53</f>
        <v>0</v>
      </c>
      <c r="G53" s="617" t="s">
        <v>63</v>
      </c>
      <c r="H53" s="618"/>
      <c r="I53" s="619"/>
      <c r="J53" s="412">
        <v>0</v>
      </c>
      <c r="K53" s="222" t="s">
        <v>63</v>
      </c>
      <c r="L53" s="412">
        <v>0</v>
      </c>
      <c r="M53" s="222" t="s">
        <v>63</v>
      </c>
      <c r="N53" s="413">
        <v>0</v>
      </c>
    </row>
    <row r="54" spans="1:14" s="101" customFormat="1" ht="13.8" thickBot="1" x14ac:dyDescent="0.3">
      <c r="A54" s="225" t="s">
        <v>124</v>
      </c>
      <c r="B54" s="164" t="s">
        <v>125</v>
      </c>
      <c r="C54" s="221" t="s">
        <v>27</v>
      </c>
      <c r="D54" s="253" t="s">
        <v>63</v>
      </c>
      <c r="E54" s="222" t="s">
        <v>63</v>
      </c>
      <c r="F54" s="407">
        <f t="shared" si="1"/>
        <v>0</v>
      </c>
      <c r="G54" s="617" t="s">
        <v>63</v>
      </c>
      <c r="H54" s="618"/>
      <c r="I54" s="619"/>
      <c r="J54" s="412">
        <v>0</v>
      </c>
      <c r="K54" s="222" t="s">
        <v>63</v>
      </c>
      <c r="L54" s="412">
        <v>0</v>
      </c>
      <c r="M54" s="222" t="s">
        <v>63</v>
      </c>
      <c r="N54" s="413">
        <v>0</v>
      </c>
    </row>
    <row r="55" spans="1:14" s="101" customFormat="1" ht="27" thickBot="1" x14ac:dyDescent="0.3">
      <c r="A55" s="225" t="s">
        <v>126</v>
      </c>
      <c r="B55" s="164" t="s">
        <v>427</v>
      </c>
      <c r="C55" s="221" t="s">
        <v>27</v>
      </c>
      <c r="D55" s="253" t="s">
        <v>63</v>
      </c>
      <c r="E55" s="222" t="s">
        <v>63</v>
      </c>
      <c r="F55" s="407">
        <f>J55+N55</f>
        <v>0</v>
      </c>
      <c r="G55" s="617" t="s">
        <v>63</v>
      </c>
      <c r="H55" s="618"/>
      <c r="I55" s="619"/>
      <c r="J55" s="412">
        <v>0</v>
      </c>
      <c r="K55" s="222" t="s">
        <v>63</v>
      </c>
      <c r="L55" s="412">
        <v>0</v>
      </c>
      <c r="M55" s="222" t="s">
        <v>63</v>
      </c>
      <c r="N55" s="413">
        <v>0</v>
      </c>
    </row>
    <row r="56" spans="1:14" s="101" customFormat="1" ht="33.75" customHeight="1" x14ac:dyDescent="0.25">
      <c r="A56" s="616" t="s">
        <v>553</v>
      </c>
      <c r="B56" s="616"/>
      <c r="C56" s="616"/>
      <c r="D56" s="616"/>
      <c r="E56" s="616"/>
      <c r="F56" s="616"/>
      <c r="G56" s="616"/>
      <c r="H56" s="616"/>
      <c r="I56" s="616"/>
      <c r="J56" s="616"/>
      <c r="K56" s="616"/>
      <c r="L56" s="616"/>
      <c r="M56" s="616"/>
      <c r="N56" s="616"/>
    </row>
    <row r="57" spans="1:14" s="101" customFormat="1" ht="8.25" customHeight="1" thickBot="1" x14ac:dyDescent="0.3">
      <c r="A57" s="87"/>
      <c r="B57" s="254"/>
      <c r="C57" s="107"/>
      <c r="D57" s="107"/>
      <c r="E57" s="107"/>
      <c r="F57" s="107"/>
      <c r="G57" s="107"/>
      <c r="H57" s="107"/>
      <c r="I57" s="87"/>
      <c r="J57" s="87"/>
      <c r="K57" s="87"/>
      <c r="L57" s="87"/>
      <c r="M57" s="87"/>
      <c r="N57" s="100"/>
    </row>
    <row r="58" spans="1:14" s="101" customFormat="1" ht="13.8" thickBot="1" x14ac:dyDescent="0.3">
      <c r="A58" s="255"/>
      <c r="B58" s="575" t="s">
        <v>529</v>
      </c>
      <c r="C58" s="221" t="s">
        <v>23</v>
      </c>
      <c r="D58" s="264" t="s">
        <v>554</v>
      </c>
      <c r="E58" s="87"/>
      <c r="F58" s="87"/>
      <c r="G58" s="87"/>
      <c r="H58" s="87"/>
      <c r="I58" s="87"/>
      <c r="J58" s="87"/>
      <c r="K58" s="87"/>
      <c r="L58" s="87"/>
      <c r="M58" s="87"/>
      <c r="N58" s="100"/>
    </row>
    <row r="59" spans="1:14" s="101" customFormat="1" ht="18" customHeight="1" x14ac:dyDescent="0.25">
      <c r="A59" s="256" t="s">
        <v>140</v>
      </c>
      <c r="B59" s="257" t="s">
        <v>530</v>
      </c>
      <c r="C59" s="258" t="s">
        <v>33</v>
      </c>
      <c r="D59" s="414"/>
      <c r="E59" s="87"/>
      <c r="F59" s="87"/>
      <c r="G59" s="87"/>
      <c r="H59" s="87"/>
      <c r="I59" s="87"/>
      <c r="J59" s="87"/>
      <c r="K59" s="87"/>
      <c r="L59" s="87"/>
      <c r="M59" s="87"/>
      <c r="N59" s="100"/>
    </row>
    <row r="60" spans="1:14" s="101" customFormat="1" x14ac:dyDescent="0.25">
      <c r="A60" s="259" t="s">
        <v>142</v>
      </c>
      <c r="B60" s="260" t="s">
        <v>351</v>
      </c>
      <c r="C60" s="261" t="s">
        <v>27</v>
      </c>
      <c r="D60" s="415"/>
      <c r="E60" s="87"/>
      <c r="F60" s="87"/>
      <c r="G60" s="87"/>
      <c r="H60" s="87"/>
      <c r="I60" s="87"/>
      <c r="J60" s="87"/>
      <c r="K60" s="87"/>
      <c r="L60" s="87"/>
      <c r="M60" s="87"/>
      <c r="N60" s="100"/>
    </row>
    <row r="61" spans="1:14" s="101" customFormat="1" ht="13.8" thickBot="1" x14ac:dyDescent="0.3">
      <c r="A61" s="262" t="s">
        <v>143</v>
      </c>
      <c r="B61" s="249" t="s">
        <v>469</v>
      </c>
      <c r="C61" s="263" t="s">
        <v>27</v>
      </c>
      <c r="D61" s="416"/>
      <c r="E61" s="87"/>
      <c r="F61" s="87"/>
      <c r="G61" s="87"/>
      <c r="H61" s="87"/>
      <c r="I61" s="87"/>
      <c r="J61" s="87"/>
      <c r="K61" s="87"/>
      <c r="L61" s="87"/>
      <c r="M61" s="87"/>
      <c r="N61" s="100"/>
    </row>
    <row r="62" spans="1:14" s="101" customFormat="1" ht="4.5" customHeight="1" x14ac:dyDescent="0.25">
      <c r="A62" s="87"/>
      <c r="B62" s="87"/>
      <c r="C62" s="175"/>
      <c r="D62" s="175"/>
      <c r="E62" s="87"/>
      <c r="F62" s="87"/>
      <c r="G62" s="87"/>
      <c r="H62" s="87"/>
      <c r="I62" s="87"/>
      <c r="J62" s="87"/>
      <c r="K62" s="87"/>
      <c r="L62" s="87"/>
      <c r="M62" s="87"/>
      <c r="N62" s="100"/>
    </row>
    <row r="63" spans="1:14" s="101" customFormat="1" ht="19.5" customHeight="1" x14ac:dyDescent="0.25">
      <c r="A63" s="615" t="str">
        <f>+zaglavna_stranica_FP!A35</f>
        <v>ГЛ.СЧЕТОВОДИТЕЛ: ..........................                                ДИРЕКТОР: ........................</v>
      </c>
      <c r="B63" s="615"/>
      <c r="C63" s="615"/>
      <c r="D63" s="615"/>
      <c r="E63" s="615"/>
      <c r="F63" s="615"/>
      <c r="G63" s="615"/>
      <c r="H63" s="615"/>
      <c r="I63" s="615"/>
      <c r="J63" s="615"/>
      <c r="K63" s="615"/>
      <c r="L63" s="615"/>
      <c r="M63" s="615"/>
      <c r="N63" s="615"/>
    </row>
    <row r="64" spans="1:14" s="101" customFormat="1" ht="19.5" customHeight="1" x14ac:dyDescent="0.25">
      <c r="A64" s="615" t="str">
        <f>+zaglavna_stranica_FP!A36</f>
        <v xml:space="preserve">                                           /……………………………./                                    /………...………………./</v>
      </c>
      <c r="B64" s="615"/>
      <c r="C64" s="615"/>
      <c r="D64" s="615"/>
      <c r="E64" s="615"/>
      <c r="F64" s="615"/>
      <c r="G64" s="615"/>
      <c r="H64" s="615"/>
      <c r="I64" s="615"/>
      <c r="J64" s="615"/>
      <c r="K64" s="615"/>
      <c r="L64" s="615"/>
      <c r="M64" s="615"/>
      <c r="N64" s="615"/>
    </row>
    <row r="65" spans="1:14" s="101" customFormat="1" x14ac:dyDescent="0.25">
      <c r="A65" s="87"/>
      <c r="B65" s="87"/>
      <c r="C65" s="175"/>
      <c r="D65" s="175"/>
      <c r="E65" s="87"/>
      <c r="F65" s="87"/>
      <c r="G65" s="87"/>
      <c r="H65" s="87"/>
      <c r="I65" s="87"/>
      <c r="J65" s="87"/>
      <c r="K65" s="87"/>
      <c r="L65" s="87"/>
      <c r="M65" s="87"/>
      <c r="N65" s="87"/>
    </row>
  </sheetData>
  <sheetProtection formatCells="0" formatColumns="0" formatRows="0" selectLockedCells="1"/>
  <mergeCells count="29">
    <mergeCell ref="H33:H39"/>
    <mergeCell ref="K33:K39"/>
    <mergeCell ref="H41:H50"/>
    <mergeCell ref="K41:K50"/>
    <mergeCell ref="E9:E10"/>
    <mergeCell ref="F9:F10"/>
    <mergeCell ref="G9:I9"/>
    <mergeCell ref="J9:L9"/>
    <mergeCell ref="A63:N63"/>
    <mergeCell ref="A64:N64"/>
    <mergeCell ref="A56:N56"/>
    <mergeCell ref="G51:I51"/>
    <mergeCell ref="G53:I53"/>
    <mergeCell ref="G54:I54"/>
    <mergeCell ref="G55:I55"/>
    <mergeCell ref="G52:I52"/>
    <mergeCell ref="A1:N1"/>
    <mergeCell ref="B7:B10"/>
    <mergeCell ref="C7:C10"/>
    <mergeCell ref="D7:D10"/>
    <mergeCell ref="E7:F8"/>
    <mergeCell ref="A3:F3"/>
    <mergeCell ref="G3:H3"/>
    <mergeCell ref="A4:N4"/>
    <mergeCell ref="A5:N5"/>
    <mergeCell ref="G7:N7"/>
    <mergeCell ref="G8:L8"/>
    <mergeCell ref="M8:N9"/>
    <mergeCell ref="A7:A10"/>
  </mergeCells>
  <printOptions horizontalCentered="1"/>
  <pageMargins left="0.19685039370078741" right="0.19685039370078741" top="0.27559055118110237" bottom="0.19685039370078741" header="0.15748031496062992" footer="0.15748031496062992"/>
  <pageSetup paperSize="9" scale="72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zoomScaleNormal="100" zoomScaleSheetLayoutView="100" workbookViewId="0">
      <selection sqref="A1:XFD1"/>
    </sheetView>
  </sheetViews>
  <sheetFormatPr defaultColWidth="9.109375" defaultRowHeight="13.8" x14ac:dyDescent="0.25"/>
  <cols>
    <col min="1" max="1" width="6.33203125" style="393" customWidth="1"/>
    <col min="2" max="2" width="55.88671875" style="393" customWidth="1"/>
    <col min="3" max="3" width="19.33203125" style="393" customWidth="1"/>
    <col min="4" max="16384" width="9.109375" style="393"/>
  </cols>
  <sheetData>
    <row r="1" spans="1:3" ht="15.6" x14ac:dyDescent="0.3">
      <c r="A1" s="650" t="str">
        <f>+zaglavna_stranica_FP!A1</f>
        <v>МИНИСТЕРСТВО НА ЗЕМЕДЕЛИЕТО</v>
      </c>
      <c r="B1" s="650"/>
      <c r="C1" s="650"/>
    </row>
    <row r="3" spans="1:3" s="383" customFormat="1" ht="21.75" customHeight="1" x14ac:dyDescent="0.25">
      <c r="A3" s="652" t="str">
        <f>+zaglavna_stranica_FP!A6</f>
        <v xml:space="preserve">ФИНАНСОВ ПЛАН на  …..ДП </v>
      </c>
      <c r="B3" s="652"/>
      <c r="C3" s="394" t="str">
        <f>+zaglavna_stranica_FP!G6</f>
        <v>за 20…... г.</v>
      </c>
    </row>
    <row r="4" spans="1:3" ht="15.6" x14ac:dyDescent="0.3">
      <c r="A4" s="395"/>
      <c r="B4" s="395"/>
      <c r="C4" s="395"/>
    </row>
    <row r="5" spans="1:3" s="383" customFormat="1" ht="15.6" x14ac:dyDescent="0.25">
      <c r="A5" s="396"/>
      <c r="B5" s="394"/>
      <c r="C5" s="397" t="s">
        <v>609</v>
      </c>
    </row>
    <row r="6" spans="1:3" s="383" customFormat="1" ht="15.6" x14ac:dyDescent="0.25">
      <c r="A6" s="396"/>
      <c r="B6" s="394"/>
      <c r="C6" s="398"/>
    </row>
    <row r="7" spans="1:3" s="383" customFormat="1" ht="15.6" x14ac:dyDescent="0.25">
      <c r="A7" s="651" t="s">
        <v>127</v>
      </c>
      <c r="B7" s="651"/>
      <c r="C7" s="651"/>
    </row>
    <row r="8" spans="1:3" s="383" customFormat="1" ht="15.6" x14ac:dyDescent="0.25">
      <c r="A8" s="651" t="s">
        <v>128</v>
      </c>
      <c r="B8" s="651"/>
      <c r="C8" s="651"/>
    </row>
    <row r="9" spans="1:3" s="383" customFormat="1" ht="18" customHeight="1" x14ac:dyDescent="0.25">
      <c r="A9" s="384"/>
      <c r="C9" s="385" t="s">
        <v>490</v>
      </c>
    </row>
    <row r="10" spans="1:3" s="383" customFormat="1" ht="27" customHeight="1" thickBot="1" x14ac:dyDescent="0.3">
      <c r="A10" s="386" t="s">
        <v>129</v>
      </c>
      <c r="B10" s="387" t="s">
        <v>130</v>
      </c>
      <c r="C10" s="388" t="s">
        <v>549</v>
      </c>
    </row>
    <row r="11" spans="1:3" s="383" customFormat="1" ht="24.75" customHeight="1" thickBot="1" x14ac:dyDescent="0.3">
      <c r="A11" s="389"/>
      <c r="B11" s="302" t="s">
        <v>132</v>
      </c>
      <c r="C11" s="390">
        <f>C12+C13+C14+C20+C21+C22</f>
        <v>0</v>
      </c>
    </row>
    <row r="12" spans="1:3" s="383" customFormat="1" ht="16.5" customHeight="1" x14ac:dyDescent="0.25">
      <c r="A12" s="391" t="s">
        <v>9</v>
      </c>
      <c r="B12" s="392" t="s">
        <v>133</v>
      </c>
      <c r="C12" s="418"/>
    </row>
    <row r="13" spans="1:3" s="383" customFormat="1" ht="16.5" customHeight="1" x14ac:dyDescent="0.25">
      <c r="A13" s="391" t="s">
        <v>11</v>
      </c>
      <c r="B13" s="392" t="s">
        <v>134</v>
      </c>
      <c r="C13" s="419"/>
    </row>
    <row r="14" spans="1:3" s="383" customFormat="1" ht="16.5" customHeight="1" x14ac:dyDescent="0.25">
      <c r="A14" s="391" t="s">
        <v>13</v>
      </c>
      <c r="B14" s="392" t="s">
        <v>531</v>
      </c>
      <c r="C14" s="417">
        <f>+C15+C16+C17++C18+C19</f>
        <v>0</v>
      </c>
    </row>
    <row r="15" spans="1:3" s="383" customFormat="1" ht="16.5" customHeight="1" x14ac:dyDescent="0.25">
      <c r="A15" s="391" t="s">
        <v>414</v>
      </c>
      <c r="B15" s="392" t="s">
        <v>544</v>
      </c>
      <c r="C15" s="419"/>
    </row>
    <row r="16" spans="1:3" s="383" customFormat="1" ht="16.5" customHeight="1" x14ac:dyDescent="0.25">
      <c r="A16" s="391" t="s">
        <v>416</v>
      </c>
      <c r="B16" s="392" t="s">
        <v>545</v>
      </c>
      <c r="C16" s="419"/>
    </row>
    <row r="17" spans="1:3" s="383" customFormat="1" ht="16.5" customHeight="1" x14ac:dyDescent="0.25">
      <c r="A17" s="391" t="s">
        <v>532</v>
      </c>
      <c r="B17" s="392" t="s">
        <v>546</v>
      </c>
      <c r="C17" s="419"/>
    </row>
    <row r="18" spans="1:3" s="383" customFormat="1" ht="16.5" customHeight="1" x14ac:dyDescent="0.25">
      <c r="A18" s="391" t="s">
        <v>533</v>
      </c>
      <c r="B18" s="392" t="s">
        <v>547</v>
      </c>
      <c r="C18" s="419"/>
    </row>
    <row r="19" spans="1:3" s="383" customFormat="1" ht="16.5" customHeight="1" x14ac:dyDescent="0.25">
      <c r="A19" s="391" t="s">
        <v>534</v>
      </c>
      <c r="B19" s="392" t="s">
        <v>548</v>
      </c>
      <c r="C19" s="419"/>
    </row>
    <row r="20" spans="1:3" s="383" customFormat="1" ht="33" customHeight="1" x14ac:dyDescent="0.25">
      <c r="A20" s="391" t="s">
        <v>14</v>
      </c>
      <c r="B20" s="392" t="s">
        <v>135</v>
      </c>
      <c r="C20" s="419"/>
    </row>
    <row r="21" spans="1:3" s="383" customFormat="1" ht="16.5" customHeight="1" x14ac:dyDescent="0.25">
      <c r="A21" s="391" t="s">
        <v>16</v>
      </c>
      <c r="B21" s="392" t="s">
        <v>136</v>
      </c>
      <c r="C21" s="419"/>
    </row>
    <row r="22" spans="1:3" s="383" customFormat="1" ht="16.5" customHeight="1" x14ac:dyDescent="0.25">
      <c r="A22" s="391" t="s">
        <v>28</v>
      </c>
      <c r="B22" s="392" t="s">
        <v>535</v>
      </c>
      <c r="C22" s="419"/>
    </row>
    <row r="24" spans="1:3" ht="29.25" customHeight="1" x14ac:dyDescent="0.25">
      <c r="A24" s="654" t="str">
        <f>+zaglavna_stranica_FP!A35</f>
        <v>ГЛ.СЧЕТОВОДИТЕЛ: ..........................                                ДИРЕКТОР: ........................</v>
      </c>
      <c r="B24" s="654"/>
      <c r="C24" s="654"/>
    </row>
    <row r="25" spans="1:3" ht="27" customHeight="1" x14ac:dyDescent="0.25">
      <c r="A25" s="653" t="str">
        <f>+zaglavna_stranica_FP!A36</f>
        <v xml:space="preserve">                                           /……………………………./                                    /………...………………./</v>
      </c>
      <c r="B25" s="653"/>
      <c r="C25" s="653"/>
    </row>
  </sheetData>
  <mergeCells count="6">
    <mergeCell ref="A1:C1"/>
    <mergeCell ref="A7:C7"/>
    <mergeCell ref="A8:C8"/>
    <mergeCell ref="A3:B3"/>
    <mergeCell ref="A25:C25"/>
    <mergeCell ref="A24:C24"/>
  </mergeCells>
  <printOptions horizontalCentered="1"/>
  <pageMargins left="0.98425196850393704" right="0.70866141732283472" top="0.35433070866141736" bottom="0.35433070866141736" header="0.11811023622047245" footer="0.11811023622047245"/>
  <pageSetup paperSize="9" scale="9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  <pageSetUpPr fitToPage="1"/>
  </sheetPr>
  <dimension ref="A1:E68"/>
  <sheetViews>
    <sheetView zoomScaleNormal="100" zoomScaleSheetLayoutView="100" workbookViewId="0">
      <selection activeCell="B3" sqref="B3"/>
    </sheetView>
  </sheetViews>
  <sheetFormatPr defaultColWidth="9.109375" defaultRowHeight="13.2" x14ac:dyDescent="0.25"/>
  <cols>
    <col min="1" max="1" width="6.44140625" style="51" customWidth="1"/>
    <col min="2" max="2" width="63.88671875" style="51" customWidth="1"/>
    <col min="3" max="3" width="11.109375" style="52" customWidth="1"/>
    <col min="4" max="4" width="12.88671875" style="53" customWidth="1"/>
    <col min="5" max="5" width="2.109375" style="54" customWidth="1"/>
    <col min="6" max="16384" width="9.109375" style="51"/>
  </cols>
  <sheetData>
    <row r="1" spans="1:5" ht="15.6" x14ac:dyDescent="0.3">
      <c r="A1" s="655" t="str">
        <f>+zaglavna_stranica_FP!A1</f>
        <v>МИНИСТЕРСТВО НА ЗЕМЕДЕЛИЕТО</v>
      </c>
      <c r="B1" s="655"/>
      <c r="C1" s="655"/>
      <c r="D1" s="655"/>
    </row>
    <row r="3" spans="1:5" s="22" customFormat="1" ht="15.6" x14ac:dyDescent="0.3">
      <c r="A3" s="21"/>
      <c r="B3" s="583" t="str">
        <f>+zaglavna_stranica_FP!A6</f>
        <v xml:space="preserve">ФИНАНСОВ ПЛАН на  …..ДП </v>
      </c>
      <c r="C3" s="580" t="str">
        <f>+zaglavna_stranica_FP!G6</f>
        <v>за 20…... г.</v>
      </c>
      <c r="D3" s="581"/>
      <c r="E3" s="582"/>
    </row>
    <row r="4" spans="1:5" x14ac:dyDescent="0.25">
      <c r="A4" s="657" t="s">
        <v>610</v>
      </c>
      <c r="B4" s="657"/>
      <c r="C4" s="657"/>
      <c r="D4" s="657"/>
    </row>
    <row r="5" spans="1:5" ht="8.25" customHeight="1" x14ac:dyDescent="0.25">
      <c r="A5" s="55"/>
      <c r="B5" s="55"/>
      <c r="C5" s="56"/>
      <c r="D5" s="57"/>
    </row>
    <row r="6" spans="1:5" ht="13.8" x14ac:dyDescent="0.25">
      <c r="A6" s="658" t="s">
        <v>137</v>
      </c>
      <c r="B6" s="658"/>
      <c r="C6" s="658"/>
      <c r="D6" s="658"/>
    </row>
    <row r="7" spans="1:5" ht="17.25" customHeight="1" x14ac:dyDescent="0.25"/>
    <row r="8" spans="1:5" ht="33" customHeight="1" x14ac:dyDescent="0.25">
      <c r="A8" s="7" t="s">
        <v>2</v>
      </c>
      <c r="B8" s="7" t="s">
        <v>138</v>
      </c>
      <c r="C8" s="58" t="s">
        <v>139</v>
      </c>
      <c r="D8" s="59" t="s">
        <v>131</v>
      </c>
    </row>
    <row r="9" spans="1:5" ht="14.25" customHeight="1" x14ac:dyDescent="0.25">
      <c r="A9" s="60">
        <v>1</v>
      </c>
      <c r="B9" s="60">
        <v>2</v>
      </c>
      <c r="C9" s="61">
        <v>3</v>
      </c>
      <c r="D9" s="61">
        <v>4</v>
      </c>
    </row>
    <row r="10" spans="1:5" s="37" customFormat="1" ht="16.5" customHeight="1" x14ac:dyDescent="0.25">
      <c r="A10" s="38" t="s">
        <v>140</v>
      </c>
      <c r="B10" s="62" t="s">
        <v>141</v>
      </c>
      <c r="C10" s="429">
        <f>C15+C36</f>
        <v>0</v>
      </c>
      <c r="D10" s="63" t="s">
        <v>63</v>
      </c>
      <c r="E10" s="64"/>
    </row>
    <row r="11" spans="1:5" s="37" customFormat="1" ht="16.5" customHeight="1" x14ac:dyDescent="0.25">
      <c r="A11" s="65" t="s">
        <v>142</v>
      </c>
      <c r="B11" s="66" t="s">
        <v>410</v>
      </c>
      <c r="C11" s="430"/>
      <c r="D11" s="67" t="s">
        <v>63</v>
      </c>
      <c r="E11" s="64"/>
    </row>
    <row r="12" spans="1:5" s="37" customFormat="1" ht="16.5" customHeight="1" thickBot="1" x14ac:dyDescent="0.3">
      <c r="A12" s="44" t="s">
        <v>143</v>
      </c>
      <c r="B12" s="68" t="s">
        <v>144</v>
      </c>
      <c r="C12" s="428">
        <f>C10+C11-C51</f>
        <v>0</v>
      </c>
      <c r="D12" s="69" t="s">
        <v>63</v>
      </c>
      <c r="E12" s="64"/>
    </row>
    <row r="13" spans="1:5" s="37" customFormat="1" ht="14.25" customHeight="1" thickBot="1" x14ac:dyDescent="0.3">
      <c r="A13" s="70"/>
      <c r="B13" s="71"/>
      <c r="C13" s="72"/>
      <c r="D13" s="73"/>
      <c r="E13" s="64"/>
    </row>
    <row r="14" spans="1:5" s="37" customFormat="1" ht="18" customHeight="1" thickBot="1" x14ac:dyDescent="0.3">
      <c r="A14" s="38" t="s">
        <v>17</v>
      </c>
      <c r="B14" s="74" t="s">
        <v>145</v>
      </c>
      <c r="C14" s="427">
        <f>SUM(C15,C22,C30,C33)</f>
        <v>0</v>
      </c>
      <c r="D14" s="426">
        <f>SUM(D15,D22,D33,D34)</f>
        <v>0</v>
      </c>
      <c r="E14" s="64"/>
    </row>
    <row r="15" spans="1:5" s="37" customFormat="1" ht="15.75" customHeight="1" x14ac:dyDescent="0.25">
      <c r="A15" s="75" t="s">
        <v>9</v>
      </c>
      <c r="B15" s="76" t="s">
        <v>496</v>
      </c>
      <c r="C15" s="431"/>
      <c r="D15" s="432"/>
      <c r="E15" s="64"/>
    </row>
    <row r="16" spans="1:5" ht="13.8" x14ac:dyDescent="0.25">
      <c r="A16" s="30" t="s">
        <v>146</v>
      </c>
      <c r="B16" s="77" t="s">
        <v>497</v>
      </c>
      <c r="C16" s="340"/>
      <c r="D16" s="78"/>
    </row>
    <row r="17" spans="1:4" ht="13.8" x14ac:dyDescent="0.25">
      <c r="A17" s="30" t="s">
        <v>147</v>
      </c>
      <c r="B17" s="77" t="s">
        <v>498</v>
      </c>
      <c r="C17" s="340"/>
      <c r="D17" s="78"/>
    </row>
    <row r="18" spans="1:4" ht="13.8" x14ac:dyDescent="0.25">
      <c r="A18" s="30" t="s">
        <v>148</v>
      </c>
      <c r="B18" s="77" t="s">
        <v>500</v>
      </c>
      <c r="C18" s="340"/>
      <c r="D18" s="78"/>
    </row>
    <row r="19" spans="1:4" ht="13.8" x14ac:dyDescent="0.25">
      <c r="A19" s="30" t="s">
        <v>149</v>
      </c>
      <c r="B19" s="77" t="s">
        <v>499</v>
      </c>
      <c r="C19" s="340"/>
      <c r="D19" s="78"/>
    </row>
    <row r="20" spans="1:4" ht="16.5" customHeight="1" x14ac:dyDescent="0.25">
      <c r="A20" s="30" t="s">
        <v>269</v>
      </c>
      <c r="B20" s="558" t="s">
        <v>501</v>
      </c>
      <c r="C20" s="433"/>
      <c r="D20" s="434"/>
    </row>
    <row r="21" spans="1:4" ht="16.5" customHeight="1" x14ac:dyDescent="0.25">
      <c r="A21" s="30" t="s">
        <v>270</v>
      </c>
      <c r="B21" s="558" t="s">
        <v>502</v>
      </c>
      <c r="C21" s="433"/>
      <c r="D21" s="435"/>
    </row>
    <row r="22" spans="1:4" ht="15.6" x14ac:dyDescent="0.25">
      <c r="A22" s="75" t="s">
        <v>11</v>
      </c>
      <c r="B22" s="76" t="s">
        <v>503</v>
      </c>
      <c r="C22" s="430"/>
      <c r="D22" s="436"/>
    </row>
    <row r="23" spans="1:4" ht="13.8" x14ac:dyDescent="0.25">
      <c r="A23" s="30" t="s">
        <v>68</v>
      </c>
      <c r="B23" s="77" t="s">
        <v>497</v>
      </c>
      <c r="C23" s="340"/>
      <c r="D23" s="78"/>
    </row>
    <row r="24" spans="1:4" ht="13.8" x14ac:dyDescent="0.25">
      <c r="A24" s="30" t="s">
        <v>105</v>
      </c>
      <c r="B24" s="77" t="s">
        <v>504</v>
      </c>
      <c r="C24" s="340"/>
      <c r="D24" s="78"/>
    </row>
    <row r="25" spans="1:4" ht="13.8" x14ac:dyDescent="0.25">
      <c r="A25" s="30" t="s">
        <v>107</v>
      </c>
      <c r="B25" s="77" t="s">
        <v>500</v>
      </c>
      <c r="C25" s="340"/>
      <c r="D25" s="78"/>
    </row>
    <row r="26" spans="1:4" ht="13.8" x14ac:dyDescent="0.25">
      <c r="A26" s="30" t="s">
        <v>109</v>
      </c>
      <c r="B26" s="77" t="s">
        <v>499</v>
      </c>
      <c r="C26" s="340"/>
      <c r="D26" s="78"/>
    </row>
    <row r="27" spans="1:4" ht="13.8" x14ac:dyDescent="0.25">
      <c r="A27" s="30" t="s">
        <v>111</v>
      </c>
      <c r="B27" s="77" t="s">
        <v>505</v>
      </c>
      <c r="C27" s="340"/>
      <c r="D27" s="78"/>
    </row>
    <row r="28" spans="1:4" ht="13.8" x14ac:dyDescent="0.25">
      <c r="A28" s="30" t="s">
        <v>113</v>
      </c>
      <c r="B28" s="558" t="s">
        <v>501</v>
      </c>
      <c r="C28" s="433"/>
      <c r="D28" s="434"/>
    </row>
    <row r="29" spans="1:4" ht="13.8" x14ac:dyDescent="0.25">
      <c r="A29" s="30" t="s">
        <v>115</v>
      </c>
      <c r="B29" s="558" t="s">
        <v>502</v>
      </c>
      <c r="C29" s="433"/>
      <c r="D29" s="435"/>
    </row>
    <row r="30" spans="1:4" ht="16.5" customHeight="1" x14ac:dyDescent="0.25">
      <c r="A30" s="32" t="s">
        <v>13</v>
      </c>
      <c r="B30" s="36" t="s">
        <v>506</v>
      </c>
      <c r="C30" s="157"/>
      <c r="D30" s="539" t="s">
        <v>63</v>
      </c>
    </row>
    <row r="31" spans="1:4" ht="16.5" customHeight="1" x14ac:dyDescent="0.25">
      <c r="A31" s="149" t="s">
        <v>72</v>
      </c>
      <c r="B31" s="559" t="s">
        <v>501</v>
      </c>
      <c r="C31" s="437"/>
      <c r="D31" s="539" t="s">
        <v>63</v>
      </c>
    </row>
    <row r="32" spans="1:4" ht="16.5" customHeight="1" x14ac:dyDescent="0.25">
      <c r="A32" s="149" t="s">
        <v>373</v>
      </c>
      <c r="B32" s="559" t="s">
        <v>502</v>
      </c>
      <c r="C32" s="437"/>
      <c r="D32" s="539" t="s">
        <v>63</v>
      </c>
    </row>
    <row r="33" spans="1:5" ht="16.5" customHeight="1" x14ac:dyDescent="0.25">
      <c r="A33" s="32" t="s">
        <v>14</v>
      </c>
      <c r="B33" s="45" t="s">
        <v>150</v>
      </c>
      <c r="C33" s="157"/>
      <c r="D33" s="434"/>
    </row>
    <row r="34" spans="1:5" ht="18" customHeight="1" thickBot="1" x14ac:dyDescent="0.3">
      <c r="A34" s="32" t="s">
        <v>16</v>
      </c>
      <c r="B34" s="45" t="s">
        <v>409</v>
      </c>
      <c r="C34" s="425">
        <f>C11</f>
        <v>0</v>
      </c>
      <c r="D34" s="434"/>
    </row>
    <row r="35" spans="1:5" ht="16.5" customHeight="1" thickBot="1" x14ac:dyDescent="0.3">
      <c r="A35" s="542" t="s">
        <v>19</v>
      </c>
      <c r="B35" s="45" t="s">
        <v>151</v>
      </c>
      <c r="C35" s="80" t="s">
        <v>63</v>
      </c>
      <c r="D35" s="420">
        <f>D36+D42+D43+D44+D45+D46+D51</f>
        <v>0</v>
      </c>
    </row>
    <row r="36" spans="1:5" ht="16.5" customHeight="1" x14ac:dyDescent="0.25">
      <c r="A36" s="75" t="s">
        <v>9</v>
      </c>
      <c r="B36" s="45" t="s">
        <v>510</v>
      </c>
      <c r="C36" s="442"/>
      <c r="D36" s="442"/>
    </row>
    <row r="37" spans="1:5" ht="17.25" customHeight="1" x14ac:dyDescent="0.25">
      <c r="A37" s="30" t="s">
        <v>146</v>
      </c>
      <c r="B37" s="77" t="s">
        <v>494</v>
      </c>
      <c r="C37" s="424">
        <f>C36-C40</f>
        <v>0</v>
      </c>
      <c r="D37" s="423">
        <f>D36-D40</f>
        <v>0</v>
      </c>
    </row>
    <row r="38" spans="1:5" ht="17.25" customHeight="1" x14ac:dyDescent="0.25">
      <c r="A38" s="30" t="s">
        <v>152</v>
      </c>
      <c r="B38" s="77" t="s">
        <v>495</v>
      </c>
      <c r="C38" s="340"/>
      <c r="D38" s="78"/>
    </row>
    <row r="39" spans="1:5" ht="16.5" customHeight="1" x14ac:dyDescent="0.25">
      <c r="A39" s="30" t="s">
        <v>153</v>
      </c>
      <c r="B39" s="77" t="s">
        <v>498</v>
      </c>
      <c r="C39" s="340"/>
      <c r="D39" s="78"/>
    </row>
    <row r="40" spans="1:5" ht="15.75" customHeight="1" x14ac:dyDescent="0.25">
      <c r="A40" s="30" t="s">
        <v>147</v>
      </c>
      <c r="B40" s="77" t="s">
        <v>507</v>
      </c>
      <c r="C40" s="340"/>
      <c r="D40" s="79"/>
    </row>
    <row r="41" spans="1:5" ht="31.5" customHeight="1" x14ac:dyDescent="0.25">
      <c r="A41" s="75" t="s">
        <v>357</v>
      </c>
      <c r="B41" s="45" t="s">
        <v>604</v>
      </c>
      <c r="C41" s="152"/>
      <c r="D41" s="78"/>
    </row>
    <row r="42" spans="1:5" ht="28.5" customHeight="1" x14ac:dyDescent="0.25">
      <c r="A42" s="75" t="s">
        <v>11</v>
      </c>
      <c r="B42" s="45" t="s">
        <v>575</v>
      </c>
      <c r="C42" s="438"/>
      <c r="D42" s="78"/>
    </row>
    <row r="43" spans="1:5" ht="18" customHeight="1" x14ac:dyDescent="0.25">
      <c r="A43" s="32" t="s">
        <v>13</v>
      </c>
      <c r="B43" s="45" t="s">
        <v>508</v>
      </c>
      <c r="C43" s="439"/>
      <c r="D43" s="78"/>
    </row>
    <row r="44" spans="1:5" s="83" customFormat="1" ht="16.5" customHeight="1" x14ac:dyDescent="0.25">
      <c r="A44" s="32" t="s">
        <v>14</v>
      </c>
      <c r="B44" s="45" t="s">
        <v>509</v>
      </c>
      <c r="C44" s="438"/>
      <c r="D44" s="78"/>
      <c r="E44" s="82"/>
    </row>
    <row r="45" spans="1:5" ht="16.5" customHeight="1" thickBot="1" x14ac:dyDescent="0.3">
      <c r="A45" s="32" t="s">
        <v>16</v>
      </c>
      <c r="B45" s="45" t="s">
        <v>524</v>
      </c>
      <c r="C45" s="440" t="s">
        <v>63</v>
      </c>
      <c r="D45" s="78"/>
    </row>
    <row r="46" spans="1:5" ht="16.5" customHeight="1" thickBot="1" x14ac:dyDescent="0.3">
      <c r="A46" s="32" t="s">
        <v>28</v>
      </c>
      <c r="B46" s="45" t="s">
        <v>154</v>
      </c>
      <c r="C46" s="81" t="s">
        <v>63</v>
      </c>
      <c r="D46" s="420">
        <f>D47+D48+D49+D50</f>
        <v>0</v>
      </c>
    </row>
    <row r="47" spans="1:5" ht="16.5" customHeight="1" x14ac:dyDescent="0.25">
      <c r="A47" s="153" t="s">
        <v>84</v>
      </c>
      <c r="B47" s="154" t="s">
        <v>155</v>
      </c>
      <c r="C47" s="159"/>
      <c r="D47" s="421">
        <f>(C15-C19-C20-C21+C22-C28-C29+C30-C31-C32)*C47</f>
        <v>0</v>
      </c>
    </row>
    <row r="48" spans="1:5" ht="16.5" customHeight="1" x14ac:dyDescent="0.25">
      <c r="A48" s="153" t="s">
        <v>85</v>
      </c>
      <c r="B48" s="154" t="s">
        <v>512</v>
      </c>
      <c r="C48" s="158">
        <v>0.1</v>
      </c>
      <c r="D48" s="422">
        <f>(D19+pril.2.1.!D62+pril.2.1.!D177+pril.2.1.!K62+pril.2.1.!K177)*0.1</f>
        <v>0</v>
      </c>
    </row>
    <row r="49" spans="1:5" s="282" customFormat="1" ht="30" customHeight="1" x14ac:dyDescent="0.25">
      <c r="A49" s="278" t="s">
        <v>393</v>
      </c>
      <c r="B49" s="279" t="s">
        <v>514</v>
      </c>
      <c r="C49" s="280">
        <f>C47/2</f>
        <v>0</v>
      </c>
      <c r="D49" s="422">
        <f>(C21+C29+C32)*C49</f>
        <v>0</v>
      </c>
      <c r="E49" s="281"/>
    </row>
    <row r="50" spans="1:5" s="282" customFormat="1" ht="30" customHeight="1" x14ac:dyDescent="0.25">
      <c r="A50" s="278" t="s">
        <v>411</v>
      </c>
      <c r="B50" s="279" t="s">
        <v>513</v>
      </c>
      <c r="C50" s="283">
        <v>1</v>
      </c>
      <c r="D50" s="423">
        <f>(C20+C28+C31)*1</f>
        <v>0</v>
      </c>
      <c r="E50" s="281"/>
    </row>
    <row r="51" spans="1:5" ht="26.25" customHeight="1" x14ac:dyDescent="0.25">
      <c r="A51" s="32" t="s">
        <v>29</v>
      </c>
      <c r="B51" s="36" t="s">
        <v>157</v>
      </c>
      <c r="C51" s="441"/>
      <c r="D51" s="78"/>
    </row>
    <row r="52" spans="1:5" ht="15.6" x14ac:dyDescent="0.3">
      <c r="E52" s="143"/>
    </row>
    <row r="53" spans="1:5" ht="27.6" x14ac:dyDescent="0.25">
      <c r="A53" s="36"/>
      <c r="B53" s="551" t="s">
        <v>470</v>
      </c>
      <c r="C53" s="88" t="s">
        <v>252</v>
      </c>
      <c r="D53" s="88" t="s">
        <v>236</v>
      </c>
    </row>
    <row r="54" spans="1:5" ht="52.5" customHeight="1" x14ac:dyDescent="0.25">
      <c r="A54" s="88" t="s">
        <v>140</v>
      </c>
      <c r="B54" s="31" t="s">
        <v>521</v>
      </c>
      <c r="C54" s="155" t="s">
        <v>33</v>
      </c>
      <c r="D54" s="104"/>
    </row>
    <row r="55" spans="1:5" ht="17.25" customHeight="1" x14ac:dyDescent="0.25">
      <c r="A55" s="88" t="s">
        <v>142</v>
      </c>
      <c r="B55" s="31" t="s">
        <v>351</v>
      </c>
      <c r="C55" s="156" t="s">
        <v>27</v>
      </c>
      <c r="D55" s="443" t="e">
        <f>D41/D54/12</f>
        <v>#DIV/0!</v>
      </c>
    </row>
    <row r="56" spans="1:5" ht="17.25" customHeight="1" x14ac:dyDescent="0.25">
      <c r="A56" s="88" t="s">
        <v>143</v>
      </c>
      <c r="B56" s="104" t="s">
        <v>469</v>
      </c>
      <c r="C56" s="155" t="s">
        <v>27</v>
      </c>
      <c r="D56" s="104"/>
    </row>
    <row r="58" spans="1:5" ht="15.6" x14ac:dyDescent="0.3">
      <c r="A58" s="659" t="str">
        <f>+zaglavna_stranica_FP!A35</f>
        <v>ГЛ.СЧЕТОВОДИТЕЛ: ..........................                                ДИРЕКТОР: ........................</v>
      </c>
      <c r="B58" s="659"/>
      <c r="C58" s="659"/>
      <c r="D58" s="659"/>
    </row>
    <row r="59" spans="1:5" ht="18" customHeight="1" x14ac:dyDescent="0.25">
      <c r="A59" s="51" t="str">
        <f>+zaglavna_stranica_FP!A36</f>
        <v xml:space="preserve">                                           /……………………………./                                    /………...………………./</v>
      </c>
    </row>
    <row r="60" spans="1:5" s="10" customFormat="1" ht="18" customHeight="1" x14ac:dyDescent="0.3">
      <c r="A60" s="399" t="s">
        <v>556</v>
      </c>
      <c r="C60" s="400"/>
      <c r="D60" s="19"/>
      <c r="E60" s="150"/>
    </row>
    <row r="61" spans="1:5" s="10" customFormat="1" ht="34.5" customHeight="1" x14ac:dyDescent="0.3">
      <c r="A61" s="401"/>
      <c r="B61" s="616" t="s">
        <v>515</v>
      </c>
      <c r="C61" s="616"/>
      <c r="D61" s="616"/>
      <c r="E61" s="150"/>
    </row>
    <row r="62" spans="1:5" s="10" customFormat="1" ht="35.25" customHeight="1" x14ac:dyDescent="0.25">
      <c r="B62" s="616" t="s">
        <v>516</v>
      </c>
      <c r="C62" s="616"/>
      <c r="D62" s="616"/>
      <c r="E62" s="150"/>
    </row>
    <row r="63" spans="1:5" s="10" customFormat="1" ht="30" customHeight="1" x14ac:dyDescent="0.25">
      <c r="B63" s="616" t="s">
        <v>517</v>
      </c>
      <c r="C63" s="616"/>
      <c r="D63" s="616"/>
      <c r="E63" s="150"/>
    </row>
    <row r="64" spans="1:5" s="10" customFormat="1" ht="32.25" customHeight="1" x14ac:dyDescent="0.25">
      <c r="B64" s="616" t="s">
        <v>518</v>
      </c>
      <c r="C64" s="616"/>
      <c r="D64" s="616"/>
      <c r="E64" s="150"/>
    </row>
    <row r="65" spans="2:5" s="10" customFormat="1" ht="37.5" customHeight="1" x14ac:dyDescent="0.25">
      <c r="B65" s="616" t="s">
        <v>519</v>
      </c>
      <c r="C65" s="616"/>
      <c r="D65" s="616"/>
      <c r="E65" s="150"/>
    </row>
    <row r="66" spans="2:5" s="10" customFormat="1" ht="51" customHeight="1" x14ac:dyDescent="0.25">
      <c r="B66" s="616" t="s">
        <v>520</v>
      </c>
      <c r="C66" s="616"/>
      <c r="D66" s="616"/>
      <c r="E66" s="150"/>
    </row>
    <row r="67" spans="2:5" s="10" customFormat="1" ht="45" customHeight="1" x14ac:dyDescent="0.25">
      <c r="B67" s="616" t="s">
        <v>522</v>
      </c>
      <c r="C67" s="616"/>
      <c r="D67" s="616"/>
      <c r="E67" s="150"/>
    </row>
    <row r="68" spans="2:5" s="10" customFormat="1" ht="20.25" customHeight="1" x14ac:dyDescent="0.25">
      <c r="B68" s="656" t="s">
        <v>523</v>
      </c>
      <c r="C68" s="656"/>
      <c r="D68" s="656"/>
      <c r="E68" s="150"/>
    </row>
  </sheetData>
  <sheetProtection formatCells="0" formatColumns="0" formatRows="0" selectLockedCells="1"/>
  <mergeCells count="12">
    <mergeCell ref="B68:D68"/>
    <mergeCell ref="B63:D63"/>
    <mergeCell ref="A4:D4"/>
    <mergeCell ref="A6:D6"/>
    <mergeCell ref="A58:D58"/>
    <mergeCell ref="B61:D61"/>
    <mergeCell ref="B62:D62"/>
    <mergeCell ref="A1:D1"/>
    <mergeCell ref="B64:D64"/>
    <mergeCell ref="B65:D65"/>
    <mergeCell ref="B66:D66"/>
    <mergeCell ref="B67:D67"/>
  </mergeCells>
  <pageMargins left="0.98425196850393704" right="0.39370078740157483" top="0.39370078740157483" bottom="0.19685039370078741" header="0.51181102362204722" footer="0.51181102362204722"/>
  <pageSetup scale="75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K181"/>
  <sheetViews>
    <sheetView topLeftCell="A73" zoomScaleNormal="100" zoomScaleSheetLayoutView="100" workbookViewId="0">
      <selection activeCell="L3" sqref="L3"/>
    </sheetView>
  </sheetViews>
  <sheetFormatPr defaultColWidth="9.109375" defaultRowHeight="13.2" x14ac:dyDescent="0.25"/>
  <cols>
    <col min="1" max="1" width="28.6640625" style="89" customWidth="1"/>
    <col min="2" max="3" width="7.6640625" style="89" customWidth="1"/>
    <col min="4" max="4" width="8.6640625" style="89" customWidth="1"/>
    <col min="5" max="5" width="9.33203125" style="89" customWidth="1"/>
    <col min="6" max="6" width="9.109375" style="89"/>
    <col min="7" max="7" width="7" style="89" customWidth="1"/>
    <col min="8" max="8" width="8.6640625" style="89" customWidth="1"/>
    <col min="9" max="9" width="7.6640625" style="89" customWidth="1"/>
    <col min="10" max="10" width="6.88671875" style="89" customWidth="1"/>
    <col min="11" max="11" width="8.6640625" style="89" customWidth="1"/>
    <col min="12" max="16384" width="9.109375" style="47"/>
  </cols>
  <sheetData>
    <row r="1" spans="1:11" ht="15.6" x14ac:dyDescent="0.3">
      <c r="A1" s="660" t="str">
        <f>+zaglavna_stranica_FP!A1</f>
        <v>МИНИСТЕРСТВО НА ЗЕМЕДЕЛИЕТО</v>
      </c>
      <c r="B1" s="660"/>
      <c r="C1" s="660"/>
      <c r="D1" s="660"/>
      <c r="E1" s="660"/>
      <c r="F1" s="660"/>
      <c r="G1" s="660"/>
      <c r="H1" s="660"/>
      <c r="I1" s="660"/>
      <c r="J1" s="660"/>
      <c r="K1" s="660"/>
    </row>
    <row r="3" spans="1:11" x14ac:dyDescent="0.25">
      <c r="A3" s="662" t="s">
        <v>612</v>
      </c>
      <c r="B3" s="662"/>
      <c r="C3" s="662"/>
      <c r="D3" s="662"/>
      <c r="E3" s="662"/>
      <c r="F3" s="662"/>
      <c r="G3" s="662"/>
      <c r="H3" s="662"/>
      <c r="I3" s="662"/>
      <c r="J3" s="662"/>
      <c r="K3" s="662"/>
    </row>
    <row r="4" spans="1:11" s="584" customFormat="1" ht="33.75" customHeight="1" x14ac:dyDescent="0.25">
      <c r="A4" s="663" t="s">
        <v>590</v>
      </c>
      <c r="B4" s="663"/>
      <c r="C4" s="663"/>
      <c r="D4" s="663"/>
      <c r="E4" s="663"/>
      <c r="F4" s="663"/>
      <c r="G4" s="663"/>
      <c r="H4" s="663"/>
      <c r="I4" s="663"/>
      <c r="J4" s="663"/>
      <c r="K4" s="663"/>
    </row>
    <row r="5" spans="1:11" ht="15" customHeight="1" thickBot="1" x14ac:dyDescent="0.3"/>
    <row r="6" spans="1:11" ht="42.75" customHeight="1" x14ac:dyDescent="0.25">
      <c r="A6" s="664" t="s">
        <v>158</v>
      </c>
      <c r="B6" s="667" t="s">
        <v>159</v>
      </c>
      <c r="C6" s="668"/>
      <c r="D6" s="668"/>
      <c r="E6" s="669" t="s">
        <v>428</v>
      </c>
      <c r="F6" s="671" t="s">
        <v>160</v>
      </c>
      <c r="G6" s="671"/>
      <c r="H6" s="672"/>
      <c r="I6" s="673" t="s">
        <v>161</v>
      </c>
      <c r="J6" s="671"/>
      <c r="K6" s="674"/>
    </row>
    <row r="7" spans="1:11" ht="26.4" x14ac:dyDescent="0.25">
      <c r="A7" s="665"/>
      <c r="B7" s="90" t="s">
        <v>162</v>
      </c>
      <c r="C7" s="90" t="s">
        <v>163</v>
      </c>
      <c r="D7" s="90" t="s">
        <v>164</v>
      </c>
      <c r="E7" s="670"/>
      <c r="F7" s="91" t="s">
        <v>162</v>
      </c>
      <c r="G7" s="92" t="s">
        <v>163</v>
      </c>
      <c r="H7" s="92" t="s">
        <v>164</v>
      </c>
      <c r="I7" s="92" t="s">
        <v>162</v>
      </c>
      <c r="J7" s="92" t="s">
        <v>163</v>
      </c>
      <c r="K7" s="115" t="s">
        <v>164</v>
      </c>
    </row>
    <row r="8" spans="1:11" ht="15.75" customHeight="1" x14ac:dyDescent="0.25">
      <c r="A8" s="666"/>
      <c r="B8" s="90" t="s">
        <v>165</v>
      </c>
      <c r="C8" s="90" t="s">
        <v>166</v>
      </c>
      <c r="D8" s="90" t="s">
        <v>27</v>
      </c>
      <c r="E8" s="670"/>
      <c r="F8" s="91" t="s">
        <v>165</v>
      </c>
      <c r="G8" s="92" t="s">
        <v>166</v>
      </c>
      <c r="H8" s="92" t="s">
        <v>27</v>
      </c>
      <c r="I8" s="92" t="s">
        <v>165</v>
      </c>
      <c r="J8" s="92" t="s">
        <v>166</v>
      </c>
      <c r="K8" s="115" t="s">
        <v>27</v>
      </c>
    </row>
    <row r="9" spans="1:11" x14ac:dyDescent="0.25">
      <c r="A9" s="116" t="s">
        <v>49</v>
      </c>
      <c r="B9" s="94" t="s">
        <v>50</v>
      </c>
      <c r="C9" s="93" t="s">
        <v>51</v>
      </c>
      <c r="D9" s="94" t="s">
        <v>52</v>
      </c>
      <c r="E9" s="93" t="s">
        <v>59</v>
      </c>
      <c r="F9" s="94" t="s">
        <v>60</v>
      </c>
      <c r="G9" s="93" t="s">
        <v>61</v>
      </c>
      <c r="H9" s="94" t="s">
        <v>62</v>
      </c>
      <c r="I9" s="93" t="s">
        <v>167</v>
      </c>
      <c r="J9" s="94" t="s">
        <v>168</v>
      </c>
      <c r="K9" s="117" t="s">
        <v>169</v>
      </c>
    </row>
    <row r="10" spans="1:11" s="49" customFormat="1" ht="12" customHeight="1" x14ac:dyDescent="0.25">
      <c r="A10" s="118" t="s">
        <v>170</v>
      </c>
      <c r="B10" s="95"/>
      <c r="C10" s="96"/>
      <c r="D10" s="95"/>
      <c r="E10" s="95"/>
      <c r="F10" s="95"/>
      <c r="G10" s="96"/>
      <c r="H10" s="95"/>
      <c r="I10" s="95"/>
      <c r="J10" s="96"/>
      <c r="K10" s="119"/>
    </row>
    <row r="11" spans="1:11" s="49" customFormat="1" ht="12" customHeight="1" x14ac:dyDescent="0.25">
      <c r="A11" s="120" t="s">
        <v>171</v>
      </c>
      <c r="B11" s="95"/>
      <c r="C11" s="96"/>
      <c r="D11" s="95"/>
      <c r="E11" s="95"/>
      <c r="F11" s="95"/>
      <c r="G11" s="96"/>
      <c r="H11" s="95"/>
      <c r="I11" s="95"/>
      <c r="J11" s="96"/>
      <c r="K11" s="119"/>
    </row>
    <row r="12" spans="1:11" s="49" customFormat="1" ht="12" customHeight="1" x14ac:dyDescent="0.25">
      <c r="A12" s="120" t="s">
        <v>172</v>
      </c>
      <c r="B12" s="95"/>
      <c r="C12" s="96"/>
      <c r="D12" s="95"/>
      <c r="E12" s="95"/>
      <c r="F12" s="95"/>
      <c r="G12" s="96"/>
      <c r="H12" s="95"/>
      <c r="I12" s="95"/>
      <c r="J12" s="96"/>
      <c r="K12" s="119"/>
    </row>
    <row r="13" spans="1:11" s="49" customFormat="1" ht="12" customHeight="1" x14ac:dyDescent="0.25">
      <c r="A13" s="120" t="s">
        <v>173</v>
      </c>
      <c r="B13" s="95"/>
      <c r="C13" s="96"/>
      <c r="D13" s="95"/>
      <c r="E13" s="95"/>
      <c r="F13" s="95"/>
      <c r="G13" s="96"/>
      <c r="H13" s="95"/>
      <c r="I13" s="95"/>
      <c r="J13" s="96"/>
      <c r="K13" s="119"/>
    </row>
    <row r="14" spans="1:11" ht="12" customHeight="1" x14ac:dyDescent="0.25">
      <c r="A14" s="121" t="s">
        <v>174</v>
      </c>
      <c r="B14" s="97"/>
      <c r="C14" s="98"/>
      <c r="D14" s="97"/>
      <c r="E14" s="97"/>
      <c r="F14" s="97"/>
      <c r="G14" s="98"/>
      <c r="H14" s="97"/>
      <c r="I14" s="97"/>
      <c r="J14" s="98"/>
      <c r="K14" s="122"/>
    </row>
    <row r="15" spans="1:11" ht="12" customHeight="1" x14ac:dyDescent="0.25">
      <c r="A15" s="121" t="s">
        <v>175</v>
      </c>
      <c r="B15" s="97"/>
      <c r="C15" s="98"/>
      <c r="D15" s="97"/>
      <c r="E15" s="97"/>
      <c r="F15" s="97"/>
      <c r="G15" s="98"/>
      <c r="H15" s="97"/>
      <c r="I15" s="97"/>
      <c r="J15" s="98"/>
      <c r="K15" s="122"/>
    </row>
    <row r="16" spans="1:11" ht="12" customHeight="1" x14ac:dyDescent="0.25">
      <c r="A16" s="121" t="s">
        <v>176</v>
      </c>
      <c r="B16" s="97"/>
      <c r="C16" s="98"/>
      <c r="D16" s="97"/>
      <c r="E16" s="97"/>
      <c r="F16" s="97"/>
      <c r="G16" s="98"/>
      <c r="H16" s="97"/>
      <c r="I16" s="97"/>
      <c r="J16" s="98"/>
      <c r="K16" s="122"/>
    </row>
    <row r="17" spans="1:11" ht="12" customHeight="1" x14ac:dyDescent="0.25">
      <c r="A17" s="121" t="s">
        <v>177</v>
      </c>
      <c r="B17" s="97"/>
      <c r="C17" s="98"/>
      <c r="D17" s="97"/>
      <c r="E17" s="97"/>
      <c r="F17" s="97"/>
      <c r="G17" s="98"/>
      <c r="H17" s="97"/>
      <c r="I17" s="97"/>
      <c r="J17" s="98"/>
      <c r="K17" s="122"/>
    </row>
    <row r="18" spans="1:11" ht="12" customHeight="1" x14ac:dyDescent="0.25">
      <c r="A18" s="121" t="s">
        <v>178</v>
      </c>
      <c r="B18" s="97"/>
      <c r="C18" s="98"/>
      <c r="D18" s="97"/>
      <c r="E18" s="97"/>
      <c r="F18" s="97"/>
      <c r="G18" s="98"/>
      <c r="H18" s="97"/>
      <c r="I18" s="97"/>
      <c r="J18" s="98"/>
      <c r="K18" s="122"/>
    </row>
    <row r="19" spans="1:11" ht="12" customHeight="1" x14ac:dyDescent="0.25">
      <c r="A19" s="121" t="s">
        <v>179</v>
      </c>
      <c r="B19" s="97"/>
      <c r="C19" s="98"/>
      <c r="D19" s="97"/>
      <c r="E19" s="97"/>
      <c r="F19" s="97"/>
      <c r="G19" s="98"/>
      <c r="H19" s="97"/>
      <c r="I19" s="97"/>
      <c r="J19" s="98"/>
      <c r="K19" s="122"/>
    </row>
    <row r="20" spans="1:11" ht="12" customHeight="1" x14ac:dyDescent="0.25">
      <c r="A20" s="120" t="s">
        <v>180</v>
      </c>
      <c r="B20" s="95"/>
      <c r="C20" s="96"/>
      <c r="D20" s="95"/>
      <c r="E20" s="95"/>
      <c r="F20" s="95"/>
      <c r="G20" s="96"/>
      <c r="H20" s="95"/>
      <c r="I20" s="95"/>
      <c r="J20" s="96"/>
      <c r="K20" s="119"/>
    </row>
    <row r="21" spans="1:11" ht="12" customHeight="1" x14ac:dyDescent="0.25">
      <c r="A21" s="121" t="s">
        <v>174</v>
      </c>
      <c r="B21" s="97"/>
      <c r="C21" s="98"/>
      <c r="D21" s="97"/>
      <c r="E21" s="97"/>
      <c r="F21" s="97"/>
      <c r="G21" s="98"/>
      <c r="H21" s="97"/>
      <c r="I21" s="97"/>
      <c r="J21" s="98"/>
      <c r="K21" s="122"/>
    </row>
    <row r="22" spans="1:11" ht="12" customHeight="1" x14ac:dyDescent="0.25">
      <c r="A22" s="121" t="s">
        <v>175</v>
      </c>
      <c r="B22" s="97"/>
      <c r="C22" s="98"/>
      <c r="D22" s="97"/>
      <c r="E22" s="97"/>
      <c r="F22" s="97"/>
      <c r="G22" s="98"/>
      <c r="H22" s="97"/>
      <c r="I22" s="97"/>
      <c r="J22" s="98"/>
      <c r="K22" s="122"/>
    </row>
    <row r="23" spans="1:11" ht="12" customHeight="1" x14ac:dyDescent="0.25">
      <c r="A23" s="121" t="s">
        <v>176</v>
      </c>
      <c r="B23" s="97"/>
      <c r="C23" s="98"/>
      <c r="D23" s="97"/>
      <c r="E23" s="97"/>
      <c r="F23" s="97"/>
      <c r="G23" s="98"/>
      <c r="H23" s="97"/>
      <c r="I23" s="97"/>
      <c r="J23" s="98"/>
      <c r="K23" s="122"/>
    </row>
    <row r="24" spans="1:11" ht="12" customHeight="1" x14ac:dyDescent="0.25">
      <c r="A24" s="121" t="s">
        <v>177</v>
      </c>
      <c r="B24" s="97"/>
      <c r="C24" s="98"/>
      <c r="D24" s="97"/>
      <c r="E24" s="97"/>
      <c r="F24" s="97"/>
      <c r="G24" s="98"/>
      <c r="H24" s="97"/>
      <c r="I24" s="97"/>
      <c r="J24" s="98"/>
      <c r="K24" s="122"/>
    </row>
    <row r="25" spans="1:11" ht="12" customHeight="1" x14ac:dyDescent="0.25">
      <c r="A25" s="121" t="s">
        <v>178</v>
      </c>
      <c r="B25" s="97"/>
      <c r="C25" s="98"/>
      <c r="D25" s="97"/>
      <c r="E25" s="97"/>
      <c r="F25" s="97"/>
      <c r="G25" s="98"/>
      <c r="H25" s="97"/>
      <c r="I25" s="97"/>
      <c r="J25" s="98"/>
      <c r="K25" s="122"/>
    </row>
    <row r="26" spans="1:11" ht="12" customHeight="1" x14ac:dyDescent="0.25">
      <c r="A26" s="121" t="s">
        <v>179</v>
      </c>
      <c r="B26" s="97"/>
      <c r="C26" s="98"/>
      <c r="D26" s="97"/>
      <c r="E26" s="97"/>
      <c r="F26" s="97"/>
      <c r="G26" s="98"/>
      <c r="H26" s="97"/>
      <c r="I26" s="97"/>
      <c r="J26" s="98"/>
      <c r="K26" s="122"/>
    </row>
    <row r="27" spans="1:11" ht="12" customHeight="1" x14ac:dyDescent="0.25">
      <c r="A27" s="120" t="s">
        <v>181</v>
      </c>
      <c r="B27" s="95"/>
      <c r="C27" s="96"/>
      <c r="D27" s="95"/>
      <c r="E27" s="95"/>
      <c r="F27" s="95"/>
      <c r="G27" s="96"/>
      <c r="H27" s="95"/>
      <c r="I27" s="95"/>
      <c r="J27" s="96"/>
      <c r="K27" s="119"/>
    </row>
    <row r="28" spans="1:11" ht="12" customHeight="1" x14ac:dyDescent="0.25">
      <c r="A28" s="121" t="s">
        <v>174</v>
      </c>
      <c r="B28" s="97"/>
      <c r="C28" s="98"/>
      <c r="D28" s="97"/>
      <c r="E28" s="97"/>
      <c r="F28" s="97"/>
      <c r="G28" s="98"/>
      <c r="H28" s="97"/>
      <c r="I28" s="97"/>
      <c r="J28" s="98"/>
      <c r="K28" s="122"/>
    </row>
    <row r="29" spans="1:11" ht="12" customHeight="1" x14ac:dyDescent="0.25">
      <c r="A29" s="121" t="s">
        <v>175</v>
      </c>
      <c r="B29" s="97"/>
      <c r="C29" s="98"/>
      <c r="D29" s="97"/>
      <c r="E29" s="97"/>
      <c r="F29" s="97"/>
      <c r="G29" s="98"/>
      <c r="H29" s="97"/>
      <c r="I29" s="97"/>
      <c r="J29" s="98"/>
      <c r="K29" s="122"/>
    </row>
    <row r="30" spans="1:11" ht="12" customHeight="1" x14ac:dyDescent="0.25">
      <c r="A30" s="121" t="s">
        <v>176</v>
      </c>
      <c r="B30" s="97"/>
      <c r="C30" s="98"/>
      <c r="D30" s="97"/>
      <c r="E30" s="97"/>
      <c r="F30" s="97"/>
      <c r="G30" s="98"/>
      <c r="H30" s="97"/>
      <c r="I30" s="97"/>
      <c r="J30" s="98"/>
      <c r="K30" s="122"/>
    </row>
    <row r="31" spans="1:11" ht="12" customHeight="1" x14ac:dyDescent="0.25">
      <c r="A31" s="121" t="s">
        <v>177</v>
      </c>
      <c r="B31" s="97"/>
      <c r="C31" s="98"/>
      <c r="D31" s="97"/>
      <c r="E31" s="97"/>
      <c r="F31" s="97"/>
      <c r="G31" s="98"/>
      <c r="H31" s="97"/>
      <c r="I31" s="97"/>
      <c r="J31" s="98"/>
      <c r="K31" s="122"/>
    </row>
    <row r="32" spans="1:11" ht="12" customHeight="1" x14ac:dyDescent="0.25">
      <c r="A32" s="121" t="s">
        <v>178</v>
      </c>
      <c r="B32" s="97"/>
      <c r="C32" s="98"/>
      <c r="D32" s="97"/>
      <c r="E32" s="97"/>
      <c r="F32" s="97"/>
      <c r="G32" s="98"/>
      <c r="H32" s="97"/>
      <c r="I32" s="97"/>
      <c r="J32" s="98"/>
      <c r="K32" s="122"/>
    </row>
    <row r="33" spans="1:11" ht="12" customHeight="1" x14ac:dyDescent="0.25">
      <c r="A33" s="121" t="s">
        <v>179</v>
      </c>
      <c r="B33" s="97"/>
      <c r="C33" s="98"/>
      <c r="D33" s="97"/>
      <c r="E33" s="97"/>
      <c r="F33" s="97"/>
      <c r="G33" s="98"/>
      <c r="H33" s="97"/>
      <c r="I33" s="97"/>
      <c r="J33" s="98"/>
      <c r="K33" s="122"/>
    </row>
    <row r="34" spans="1:11" ht="12" customHeight="1" x14ac:dyDescent="0.25">
      <c r="A34" s="120" t="s">
        <v>182</v>
      </c>
      <c r="B34" s="95"/>
      <c r="C34" s="96"/>
      <c r="D34" s="95"/>
      <c r="E34" s="95"/>
      <c r="F34" s="95"/>
      <c r="G34" s="96"/>
      <c r="H34" s="95"/>
      <c r="I34" s="95"/>
      <c r="J34" s="96"/>
      <c r="K34" s="119"/>
    </row>
    <row r="35" spans="1:11" ht="12" customHeight="1" x14ac:dyDescent="0.25">
      <c r="A35" s="121" t="s">
        <v>183</v>
      </c>
      <c r="B35" s="97"/>
      <c r="C35" s="98"/>
      <c r="D35" s="97"/>
      <c r="E35" s="97"/>
      <c r="F35" s="97"/>
      <c r="G35" s="98"/>
      <c r="H35" s="97"/>
      <c r="I35" s="97"/>
      <c r="J35" s="98"/>
      <c r="K35" s="122"/>
    </row>
    <row r="36" spans="1:11" ht="12" customHeight="1" x14ac:dyDescent="0.25">
      <c r="A36" s="121" t="s">
        <v>184</v>
      </c>
      <c r="B36" s="97"/>
      <c r="C36" s="98"/>
      <c r="D36" s="97"/>
      <c r="E36" s="97"/>
      <c r="F36" s="97"/>
      <c r="G36" s="98"/>
      <c r="H36" s="97"/>
      <c r="I36" s="97"/>
      <c r="J36" s="98"/>
      <c r="K36" s="122"/>
    </row>
    <row r="37" spans="1:11" ht="12" customHeight="1" x14ac:dyDescent="0.25">
      <c r="A37" s="121" t="s">
        <v>185</v>
      </c>
      <c r="B37" s="97"/>
      <c r="C37" s="98"/>
      <c r="D37" s="97"/>
      <c r="E37" s="97"/>
      <c r="F37" s="97"/>
      <c r="G37" s="98"/>
      <c r="H37" s="97"/>
      <c r="I37" s="97"/>
      <c r="J37" s="98"/>
      <c r="K37" s="122"/>
    </row>
    <row r="38" spans="1:11" ht="12" customHeight="1" x14ac:dyDescent="0.25">
      <c r="A38" s="121" t="s">
        <v>186</v>
      </c>
      <c r="B38" s="97"/>
      <c r="C38" s="98"/>
      <c r="D38" s="97"/>
      <c r="E38" s="97"/>
      <c r="F38" s="97"/>
      <c r="G38" s="98"/>
      <c r="H38" s="97"/>
      <c r="I38" s="97"/>
      <c r="J38" s="98"/>
      <c r="K38" s="122"/>
    </row>
    <row r="39" spans="1:11" ht="12" customHeight="1" x14ac:dyDescent="0.25">
      <c r="A39" s="120" t="s">
        <v>187</v>
      </c>
      <c r="B39" s="95"/>
      <c r="C39" s="96"/>
      <c r="D39" s="95"/>
      <c r="E39" s="95"/>
      <c r="F39" s="95"/>
      <c r="G39" s="96"/>
      <c r="H39" s="95"/>
      <c r="I39" s="95"/>
      <c r="J39" s="96"/>
      <c r="K39" s="119"/>
    </row>
    <row r="40" spans="1:11" ht="12" customHeight="1" x14ac:dyDescent="0.25">
      <c r="A40" s="120" t="s">
        <v>188</v>
      </c>
      <c r="B40" s="95"/>
      <c r="C40" s="96"/>
      <c r="D40" s="95"/>
      <c r="E40" s="95"/>
      <c r="F40" s="95"/>
      <c r="G40" s="96"/>
      <c r="H40" s="95"/>
      <c r="I40" s="95"/>
      <c r="J40" s="96"/>
      <c r="K40" s="119"/>
    </row>
    <row r="41" spans="1:11" ht="12" customHeight="1" x14ac:dyDescent="0.25">
      <c r="A41" s="121" t="s">
        <v>174</v>
      </c>
      <c r="B41" s="97"/>
      <c r="C41" s="98"/>
      <c r="D41" s="97"/>
      <c r="E41" s="97"/>
      <c r="F41" s="97"/>
      <c r="G41" s="98"/>
      <c r="H41" s="97"/>
      <c r="I41" s="97"/>
      <c r="J41" s="98"/>
      <c r="K41" s="122"/>
    </row>
    <row r="42" spans="1:11" ht="12" customHeight="1" x14ac:dyDescent="0.25">
      <c r="A42" s="121" t="s">
        <v>175</v>
      </c>
      <c r="B42" s="97"/>
      <c r="C42" s="98"/>
      <c r="D42" s="97"/>
      <c r="E42" s="97"/>
      <c r="F42" s="97"/>
      <c r="G42" s="98"/>
      <c r="H42" s="97"/>
      <c r="I42" s="97"/>
      <c r="J42" s="98"/>
      <c r="K42" s="122"/>
    </row>
    <row r="43" spans="1:11" ht="12" customHeight="1" x14ac:dyDescent="0.25">
      <c r="A43" s="121" t="s">
        <v>176</v>
      </c>
      <c r="B43" s="97"/>
      <c r="C43" s="98"/>
      <c r="D43" s="97"/>
      <c r="E43" s="97"/>
      <c r="F43" s="97"/>
      <c r="G43" s="98"/>
      <c r="H43" s="97"/>
      <c r="I43" s="97"/>
      <c r="J43" s="98"/>
      <c r="K43" s="122"/>
    </row>
    <row r="44" spans="1:11" ht="12" customHeight="1" x14ac:dyDescent="0.25">
      <c r="A44" s="121" t="s">
        <v>177</v>
      </c>
      <c r="B44" s="97"/>
      <c r="C44" s="98"/>
      <c r="D44" s="97"/>
      <c r="E44" s="97"/>
      <c r="F44" s="97"/>
      <c r="G44" s="98"/>
      <c r="H44" s="97"/>
      <c r="I44" s="97"/>
      <c r="J44" s="98"/>
      <c r="K44" s="122"/>
    </row>
    <row r="45" spans="1:11" ht="12" customHeight="1" x14ac:dyDescent="0.25">
      <c r="A45" s="121" t="s">
        <v>179</v>
      </c>
      <c r="B45" s="97"/>
      <c r="C45" s="98"/>
      <c r="D45" s="97"/>
      <c r="E45" s="97"/>
      <c r="F45" s="97"/>
      <c r="G45" s="98"/>
      <c r="H45" s="97"/>
      <c r="I45" s="97"/>
      <c r="J45" s="98"/>
      <c r="K45" s="122"/>
    </row>
    <row r="46" spans="1:11" ht="12" customHeight="1" x14ac:dyDescent="0.25">
      <c r="A46" s="120" t="s">
        <v>182</v>
      </c>
      <c r="B46" s="95"/>
      <c r="C46" s="96"/>
      <c r="D46" s="95"/>
      <c r="E46" s="95"/>
      <c r="F46" s="95"/>
      <c r="G46" s="96"/>
      <c r="H46" s="95"/>
      <c r="I46" s="95"/>
      <c r="J46" s="96"/>
      <c r="K46" s="119"/>
    </row>
    <row r="47" spans="1:11" ht="12" customHeight="1" x14ac:dyDescent="0.25">
      <c r="A47" s="121" t="s">
        <v>189</v>
      </c>
      <c r="B47" s="97"/>
      <c r="C47" s="98"/>
      <c r="D47" s="97"/>
      <c r="E47" s="97"/>
      <c r="F47" s="97"/>
      <c r="G47" s="98"/>
      <c r="H47" s="97"/>
      <c r="I47" s="97"/>
      <c r="J47" s="98"/>
      <c r="K47" s="122"/>
    </row>
    <row r="48" spans="1:11" ht="12" customHeight="1" x14ac:dyDescent="0.25">
      <c r="A48" s="121" t="s">
        <v>190</v>
      </c>
      <c r="B48" s="97"/>
      <c r="C48" s="98"/>
      <c r="D48" s="97"/>
      <c r="E48" s="97"/>
      <c r="F48" s="97"/>
      <c r="G48" s="98"/>
      <c r="H48" s="97"/>
      <c r="I48" s="97"/>
      <c r="J48" s="98"/>
      <c r="K48" s="122"/>
    </row>
    <row r="49" spans="1:11" ht="12" customHeight="1" x14ac:dyDescent="0.25">
      <c r="A49" s="121" t="s">
        <v>191</v>
      </c>
      <c r="B49" s="97"/>
      <c r="C49" s="98"/>
      <c r="D49" s="97"/>
      <c r="E49" s="97"/>
      <c r="F49" s="97"/>
      <c r="G49" s="98"/>
      <c r="H49" s="97"/>
      <c r="I49" s="97"/>
      <c r="J49" s="98"/>
      <c r="K49" s="122"/>
    </row>
    <row r="50" spans="1:11" ht="12" customHeight="1" x14ac:dyDescent="0.25">
      <c r="A50" s="121" t="s">
        <v>192</v>
      </c>
      <c r="B50" s="97"/>
      <c r="C50" s="98"/>
      <c r="D50" s="97"/>
      <c r="E50" s="97"/>
      <c r="F50" s="97"/>
      <c r="G50" s="98"/>
      <c r="H50" s="97"/>
      <c r="I50" s="97"/>
      <c r="J50" s="98"/>
      <c r="K50" s="122"/>
    </row>
    <row r="51" spans="1:11" ht="12" customHeight="1" x14ac:dyDescent="0.25">
      <c r="A51" s="121" t="s">
        <v>186</v>
      </c>
      <c r="B51" s="95"/>
      <c r="C51" s="98"/>
      <c r="D51" s="95"/>
      <c r="E51" s="95"/>
      <c r="F51" s="95"/>
      <c r="G51" s="98"/>
      <c r="H51" s="95"/>
      <c r="I51" s="95"/>
      <c r="J51" s="98"/>
      <c r="K51" s="119"/>
    </row>
    <row r="52" spans="1:11" ht="12" customHeight="1" x14ac:dyDescent="0.25">
      <c r="A52" s="121" t="s">
        <v>179</v>
      </c>
      <c r="B52" s="97"/>
      <c r="C52" s="98"/>
      <c r="D52" s="97"/>
      <c r="E52" s="97"/>
      <c r="F52" s="97"/>
      <c r="G52" s="98"/>
      <c r="H52" s="97"/>
      <c r="I52" s="97"/>
      <c r="J52" s="98"/>
      <c r="K52" s="122"/>
    </row>
    <row r="53" spans="1:11" ht="12" customHeight="1" x14ac:dyDescent="0.25">
      <c r="A53" s="120" t="s">
        <v>193</v>
      </c>
      <c r="B53" s="95"/>
      <c r="C53" s="96"/>
      <c r="D53" s="95"/>
      <c r="E53" s="95"/>
      <c r="F53" s="95"/>
      <c r="G53" s="96"/>
      <c r="H53" s="95"/>
      <c r="I53" s="95"/>
      <c r="J53" s="96"/>
      <c r="K53" s="119"/>
    </row>
    <row r="54" spans="1:11" ht="12" customHeight="1" x14ac:dyDescent="0.25">
      <c r="A54" s="121" t="s">
        <v>194</v>
      </c>
      <c r="B54" s="97"/>
      <c r="C54" s="98"/>
      <c r="D54" s="97"/>
      <c r="E54" s="97"/>
      <c r="F54" s="97"/>
      <c r="G54" s="98"/>
      <c r="H54" s="97"/>
      <c r="I54" s="97"/>
      <c r="J54" s="98"/>
      <c r="K54" s="122"/>
    </row>
    <row r="55" spans="1:11" ht="12" customHeight="1" x14ac:dyDescent="0.25">
      <c r="A55" s="121" t="s">
        <v>195</v>
      </c>
      <c r="B55" s="97"/>
      <c r="C55" s="98"/>
      <c r="D55" s="97"/>
      <c r="E55" s="97"/>
      <c r="F55" s="97"/>
      <c r="G55" s="98"/>
      <c r="H55" s="97"/>
      <c r="I55" s="97"/>
      <c r="J55" s="98"/>
      <c r="K55" s="122"/>
    </row>
    <row r="56" spans="1:11" ht="12" customHeight="1" x14ac:dyDescent="0.25">
      <c r="A56" s="121" t="s">
        <v>186</v>
      </c>
      <c r="B56" s="97"/>
      <c r="C56" s="98"/>
      <c r="D56" s="97"/>
      <c r="E56" s="97"/>
      <c r="F56" s="97"/>
      <c r="G56" s="98"/>
      <c r="H56" s="97"/>
      <c r="I56" s="97"/>
      <c r="J56" s="98"/>
      <c r="K56" s="122"/>
    </row>
    <row r="57" spans="1:11" ht="12" customHeight="1" x14ac:dyDescent="0.25">
      <c r="A57" s="121" t="s">
        <v>179</v>
      </c>
      <c r="B57" s="97"/>
      <c r="C57" s="98"/>
      <c r="D57" s="97"/>
      <c r="E57" s="97"/>
      <c r="F57" s="97"/>
      <c r="G57" s="98"/>
      <c r="H57" s="97"/>
      <c r="I57" s="97"/>
      <c r="J57" s="98"/>
      <c r="K57" s="122"/>
    </row>
    <row r="58" spans="1:11" ht="12" customHeight="1" x14ac:dyDescent="0.25">
      <c r="A58" s="120" t="s">
        <v>196</v>
      </c>
      <c r="B58" s="95"/>
      <c r="C58" s="96"/>
      <c r="D58" s="95"/>
      <c r="E58" s="95"/>
      <c r="F58" s="95"/>
      <c r="G58" s="96"/>
      <c r="H58" s="95"/>
      <c r="I58" s="95"/>
      <c r="J58" s="96"/>
      <c r="K58" s="119"/>
    </row>
    <row r="59" spans="1:11" ht="12" customHeight="1" x14ac:dyDescent="0.25">
      <c r="A59" s="121" t="s">
        <v>186</v>
      </c>
      <c r="B59" s="97"/>
      <c r="C59" s="98"/>
      <c r="D59" s="97"/>
      <c r="E59" s="97"/>
      <c r="F59" s="97"/>
      <c r="G59" s="98"/>
      <c r="H59" s="97"/>
      <c r="I59" s="97"/>
      <c r="J59" s="98"/>
      <c r="K59" s="122"/>
    </row>
    <row r="60" spans="1:11" ht="12" customHeight="1" x14ac:dyDescent="0.25">
      <c r="A60" s="121" t="s">
        <v>197</v>
      </c>
      <c r="B60" s="97"/>
      <c r="C60" s="98"/>
      <c r="D60" s="97"/>
      <c r="E60" s="97"/>
      <c r="F60" s="97"/>
      <c r="G60" s="98"/>
      <c r="H60" s="97"/>
      <c r="I60" s="97"/>
      <c r="J60" s="98"/>
      <c r="K60" s="122"/>
    </row>
    <row r="61" spans="1:11" ht="12" customHeight="1" x14ac:dyDescent="0.25">
      <c r="A61" s="121" t="s">
        <v>198</v>
      </c>
      <c r="B61" s="97"/>
      <c r="C61" s="98"/>
      <c r="D61" s="97"/>
      <c r="E61" s="97"/>
      <c r="F61" s="97"/>
      <c r="G61" s="98"/>
      <c r="H61" s="97"/>
      <c r="I61" s="97"/>
      <c r="J61" s="98"/>
      <c r="K61" s="122"/>
    </row>
    <row r="62" spans="1:11" ht="12" customHeight="1" x14ac:dyDescent="0.25">
      <c r="A62" s="120" t="s">
        <v>199</v>
      </c>
      <c r="B62" s="97"/>
      <c r="C62" s="98"/>
      <c r="D62" s="97"/>
      <c r="E62" s="97"/>
      <c r="F62" s="97"/>
      <c r="G62" s="98"/>
      <c r="H62" s="97"/>
      <c r="I62" s="97"/>
      <c r="J62" s="98"/>
      <c r="K62" s="122"/>
    </row>
    <row r="63" spans="1:11" ht="12" customHeight="1" x14ac:dyDescent="0.25">
      <c r="A63" s="123"/>
      <c r="B63" s="124"/>
      <c r="C63" s="125"/>
      <c r="D63" s="124"/>
      <c r="E63" s="124"/>
      <c r="F63" s="124"/>
      <c r="G63" s="125"/>
      <c r="H63" s="124"/>
      <c r="I63" s="124"/>
      <c r="J63" s="125"/>
      <c r="K63" s="126"/>
    </row>
    <row r="64" spans="1:11" ht="12" customHeight="1" x14ac:dyDescent="0.25">
      <c r="A64" s="120" t="s">
        <v>200</v>
      </c>
      <c r="B64" s="95"/>
      <c r="C64" s="96"/>
      <c r="D64" s="95"/>
      <c r="E64" s="95"/>
      <c r="F64" s="95"/>
      <c r="G64" s="96"/>
      <c r="H64" s="95"/>
      <c r="I64" s="95"/>
      <c r="J64" s="96"/>
      <c r="K64" s="119"/>
    </row>
    <row r="65" spans="1:11" ht="12" customHeight="1" x14ac:dyDescent="0.25">
      <c r="A65" s="120" t="s">
        <v>201</v>
      </c>
      <c r="B65" s="95"/>
      <c r="C65" s="96"/>
      <c r="D65" s="95"/>
      <c r="E65" s="95"/>
      <c r="F65" s="95"/>
      <c r="G65" s="96"/>
      <c r="H65" s="95"/>
      <c r="I65" s="95"/>
      <c r="J65" s="96"/>
      <c r="K65" s="119"/>
    </row>
    <row r="66" spans="1:11" ht="12" customHeight="1" x14ac:dyDescent="0.25">
      <c r="A66" s="120" t="s">
        <v>173</v>
      </c>
      <c r="B66" s="95"/>
      <c r="C66" s="96"/>
      <c r="D66" s="95"/>
      <c r="E66" s="95"/>
      <c r="F66" s="95"/>
      <c r="G66" s="96"/>
      <c r="H66" s="95"/>
      <c r="I66" s="95"/>
      <c r="J66" s="96"/>
      <c r="K66" s="119"/>
    </row>
    <row r="67" spans="1:11" ht="12" customHeight="1" x14ac:dyDescent="0.25">
      <c r="A67" s="121" t="s">
        <v>202</v>
      </c>
      <c r="B67" s="97"/>
      <c r="C67" s="98"/>
      <c r="D67" s="97"/>
      <c r="E67" s="97"/>
      <c r="F67" s="97"/>
      <c r="G67" s="98"/>
      <c r="H67" s="97"/>
      <c r="I67" s="97"/>
      <c r="J67" s="98"/>
      <c r="K67" s="122"/>
    </row>
    <row r="68" spans="1:11" ht="12" customHeight="1" x14ac:dyDescent="0.25">
      <c r="A68" s="121" t="s">
        <v>203</v>
      </c>
      <c r="B68" s="97"/>
      <c r="C68" s="98"/>
      <c r="D68" s="97"/>
      <c r="E68" s="97"/>
      <c r="F68" s="97"/>
      <c r="G68" s="98"/>
      <c r="H68" s="97"/>
      <c r="I68" s="97"/>
      <c r="J68" s="98"/>
      <c r="K68" s="122"/>
    </row>
    <row r="69" spans="1:11" ht="12" customHeight="1" x14ac:dyDescent="0.25">
      <c r="A69" s="121" t="s">
        <v>204</v>
      </c>
      <c r="B69" s="97"/>
      <c r="C69" s="98"/>
      <c r="D69" s="97"/>
      <c r="E69" s="97"/>
      <c r="F69" s="97"/>
      <c r="G69" s="98"/>
      <c r="H69" s="97"/>
      <c r="I69" s="97"/>
      <c r="J69" s="98"/>
      <c r="K69" s="122"/>
    </row>
    <row r="70" spans="1:11" ht="12" customHeight="1" x14ac:dyDescent="0.25">
      <c r="A70" s="121" t="s">
        <v>205</v>
      </c>
      <c r="B70" s="97"/>
      <c r="C70" s="98"/>
      <c r="D70" s="97"/>
      <c r="E70" s="97"/>
      <c r="F70" s="97"/>
      <c r="G70" s="98"/>
      <c r="H70" s="97"/>
      <c r="I70" s="97"/>
      <c r="J70" s="98"/>
      <c r="K70" s="122"/>
    </row>
    <row r="71" spans="1:11" ht="12" customHeight="1" x14ac:dyDescent="0.25">
      <c r="A71" s="121" t="s">
        <v>206</v>
      </c>
      <c r="B71" s="97"/>
      <c r="C71" s="98"/>
      <c r="D71" s="97"/>
      <c r="E71" s="97"/>
      <c r="F71" s="97"/>
      <c r="G71" s="98"/>
      <c r="H71" s="97"/>
      <c r="I71" s="97"/>
      <c r="J71" s="98"/>
      <c r="K71" s="122"/>
    </row>
    <row r="72" spans="1:11" ht="12" customHeight="1" x14ac:dyDescent="0.25">
      <c r="A72" s="121" t="s">
        <v>207</v>
      </c>
      <c r="B72" s="97"/>
      <c r="C72" s="98"/>
      <c r="D72" s="97"/>
      <c r="E72" s="97"/>
      <c r="F72" s="97"/>
      <c r="G72" s="98"/>
      <c r="H72" s="97"/>
      <c r="I72" s="97"/>
      <c r="J72" s="98"/>
      <c r="K72" s="122"/>
    </row>
    <row r="73" spans="1:11" ht="12" customHeight="1" x14ac:dyDescent="0.25">
      <c r="A73" s="121" t="s">
        <v>208</v>
      </c>
      <c r="B73" s="97"/>
      <c r="C73" s="98"/>
      <c r="D73" s="97"/>
      <c r="E73" s="97"/>
      <c r="F73" s="97"/>
      <c r="G73" s="98"/>
      <c r="H73" s="97"/>
      <c r="I73" s="97"/>
      <c r="J73" s="98"/>
      <c r="K73" s="122"/>
    </row>
    <row r="74" spans="1:11" ht="12" customHeight="1" x14ac:dyDescent="0.25">
      <c r="A74" s="121" t="s">
        <v>209</v>
      </c>
      <c r="B74" s="97"/>
      <c r="C74" s="98"/>
      <c r="D74" s="97"/>
      <c r="E74" s="97"/>
      <c r="F74" s="97"/>
      <c r="G74" s="98"/>
      <c r="H74" s="97"/>
      <c r="I74" s="97"/>
      <c r="J74" s="98"/>
      <c r="K74" s="122"/>
    </row>
    <row r="75" spans="1:11" ht="12" customHeight="1" x14ac:dyDescent="0.25">
      <c r="A75" s="121" t="s">
        <v>210</v>
      </c>
      <c r="B75" s="97"/>
      <c r="C75" s="98"/>
      <c r="D75" s="97"/>
      <c r="E75" s="97"/>
      <c r="F75" s="97"/>
      <c r="G75" s="98"/>
      <c r="H75" s="97"/>
      <c r="I75" s="97"/>
      <c r="J75" s="98"/>
      <c r="K75" s="122"/>
    </row>
    <row r="76" spans="1:11" ht="12" customHeight="1" x14ac:dyDescent="0.25">
      <c r="A76" s="121" t="s">
        <v>179</v>
      </c>
      <c r="B76" s="97"/>
      <c r="C76" s="98"/>
      <c r="D76" s="97"/>
      <c r="E76" s="97"/>
      <c r="F76" s="97"/>
      <c r="G76" s="98"/>
      <c r="H76" s="97"/>
      <c r="I76" s="97"/>
      <c r="J76" s="98"/>
      <c r="K76" s="122"/>
    </row>
    <row r="77" spans="1:11" ht="12" customHeight="1" x14ac:dyDescent="0.25">
      <c r="A77" s="120" t="s">
        <v>211</v>
      </c>
      <c r="B77" s="95"/>
      <c r="C77" s="96"/>
      <c r="D77" s="95"/>
      <c r="E77" s="95"/>
      <c r="F77" s="95"/>
      <c r="G77" s="96"/>
      <c r="H77" s="95"/>
      <c r="I77" s="95"/>
      <c r="J77" s="96"/>
      <c r="K77" s="119"/>
    </row>
    <row r="78" spans="1:11" ht="12" customHeight="1" x14ac:dyDescent="0.25">
      <c r="A78" s="121" t="s">
        <v>202</v>
      </c>
      <c r="B78" s="97"/>
      <c r="C78" s="98"/>
      <c r="D78" s="97"/>
      <c r="E78" s="97"/>
      <c r="F78" s="97"/>
      <c r="G78" s="98"/>
      <c r="H78" s="97"/>
      <c r="I78" s="97"/>
      <c r="J78" s="98"/>
      <c r="K78" s="122"/>
    </row>
    <row r="79" spans="1:11" ht="12" customHeight="1" x14ac:dyDescent="0.25">
      <c r="A79" s="121" t="s">
        <v>205</v>
      </c>
      <c r="B79" s="97"/>
      <c r="C79" s="98"/>
      <c r="D79" s="97"/>
      <c r="E79" s="97"/>
      <c r="F79" s="97"/>
      <c r="G79" s="98"/>
      <c r="H79" s="97"/>
      <c r="I79" s="97"/>
      <c r="J79" s="98"/>
      <c r="K79" s="122"/>
    </row>
    <row r="80" spans="1:11" ht="12" customHeight="1" x14ac:dyDescent="0.25">
      <c r="A80" s="121" t="s">
        <v>179</v>
      </c>
      <c r="B80" s="97"/>
      <c r="C80" s="98"/>
      <c r="D80" s="97"/>
      <c r="E80" s="97"/>
      <c r="F80" s="97"/>
      <c r="G80" s="98"/>
      <c r="H80" s="97"/>
      <c r="I80" s="97"/>
      <c r="J80" s="98"/>
      <c r="K80" s="122"/>
    </row>
    <row r="81" spans="1:11" ht="12" customHeight="1" x14ac:dyDescent="0.25">
      <c r="A81" s="120" t="s">
        <v>212</v>
      </c>
      <c r="B81" s="95"/>
      <c r="C81" s="96"/>
      <c r="D81" s="95"/>
      <c r="E81" s="95"/>
      <c r="F81" s="95"/>
      <c r="G81" s="96"/>
      <c r="H81" s="95"/>
      <c r="I81" s="95"/>
      <c r="J81" s="96"/>
      <c r="K81" s="119"/>
    </row>
    <row r="82" spans="1:11" ht="12" customHeight="1" x14ac:dyDescent="0.25">
      <c r="A82" s="121" t="s">
        <v>202</v>
      </c>
      <c r="B82" s="97"/>
      <c r="C82" s="98"/>
      <c r="D82" s="97"/>
      <c r="E82" s="97"/>
      <c r="F82" s="97"/>
      <c r="G82" s="98"/>
      <c r="H82" s="97"/>
      <c r="I82" s="97"/>
      <c r="J82" s="98"/>
      <c r="K82" s="122"/>
    </row>
    <row r="83" spans="1:11" ht="12" customHeight="1" x14ac:dyDescent="0.25">
      <c r="A83" s="121" t="s">
        <v>203</v>
      </c>
      <c r="B83" s="97"/>
      <c r="C83" s="98"/>
      <c r="D83" s="97"/>
      <c r="E83" s="97"/>
      <c r="F83" s="97"/>
      <c r="G83" s="98"/>
      <c r="H83" s="97"/>
      <c r="I83" s="97"/>
      <c r="J83" s="98"/>
      <c r="K83" s="122"/>
    </row>
    <row r="84" spans="1:11" ht="12" customHeight="1" x14ac:dyDescent="0.25">
      <c r="A84" s="121" t="s">
        <v>204</v>
      </c>
      <c r="B84" s="97"/>
      <c r="C84" s="98"/>
      <c r="D84" s="97"/>
      <c r="E84" s="97"/>
      <c r="F84" s="97"/>
      <c r="G84" s="98"/>
      <c r="H84" s="97"/>
      <c r="I84" s="97"/>
      <c r="J84" s="98"/>
      <c r="K84" s="122"/>
    </row>
    <row r="85" spans="1:11" ht="12" customHeight="1" x14ac:dyDescent="0.25">
      <c r="A85" s="121" t="s">
        <v>179</v>
      </c>
      <c r="B85" s="97"/>
      <c r="C85" s="98"/>
      <c r="D85" s="97"/>
      <c r="E85" s="97"/>
      <c r="F85" s="97"/>
      <c r="G85" s="98"/>
      <c r="H85" s="97"/>
      <c r="I85" s="97"/>
      <c r="J85" s="98"/>
      <c r="K85" s="122"/>
    </row>
    <row r="86" spans="1:11" ht="12" customHeight="1" x14ac:dyDescent="0.25">
      <c r="A86" s="120" t="s">
        <v>180</v>
      </c>
      <c r="B86" s="95"/>
      <c r="C86" s="96"/>
      <c r="D86" s="95"/>
      <c r="E86" s="95"/>
      <c r="F86" s="95"/>
      <c r="G86" s="96"/>
      <c r="H86" s="95"/>
      <c r="I86" s="95"/>
      <c r="J86" s="96"/>
      <c r="K86" s="119"/>
    </row>
    <row r="87" spans="1:11" ht="12" customHeight="1" x14ac:dyDescent="0.25">
      <c r="A87" s="121" t="s">
        <v>202</v>
      </c>
      <c r="B87" s="97"/>
      <c r="C87" s="98"/>
      <c r="D87" s="97"/>
      <c r="E87" s="97"/>
      <c r="F87" s="97"/>
      <c r="G87" s="98"/>
      <c r="H87" s="97"/>
      <c r="I87" s="97"/>
      <c r="J87" s="98"/>
      <c r="K87" s="122"/>
    </row>
    <row r="88" spans="1:11" ht="12" customHeight="1" x14ac:dyDescent="0.25">
      <c r="A88" s="121" t="s">
        <v>203</v>
      </c>
      <c r="B88" s="97"/>
      <c r="C88" s="98"/>
      <c r="D88" s="97"/>
      <c r="E88" s="97"/>
      <c r="F88" s="97"/>
      <c r="G88" s="98"/>
      <c r="H88" s="97"/>
      <c r="I88" s="97"/>
      <c r="J88" s="98"/>
      <c r="K88" s="122"/>
    </row>
    <row r="89" spans="1:11" ht="12" customHeight="1" x14ac:dyDescent="0.25">
      <c r="A89" s="121" t="s">
        <v>204</v>
      </c>
      <c r="B89" s="97"/>
      <c r="C89" s="98"/>
      <c r="D89" s="97"/>
      <c r="E89" s="97"/>
      <c r="F89" s="97"/>
      <c r="G89" s="98"/>
      <c r="H89" s="97"/>
      <c r="I89" s="97"/>
      <c r="J89" s="98"/>
      <c r="K89" s="122"/>
    </row>
    <row r="90" spans="1:11" ht="12" customHeight="1" x14ac:dyDescent="0.25">
      <c r="A90" s="121" t="s">
        <v>205</v>
      </c>
      <c r="B90" s="97"/>
      <c r="C90" s="98"/>
      <c r="D90" s="97"/>
      <c r="E90" s="97"/>
      <c r="F90" s="97"/>
      <c r="G90" s="98"/>
      <c r="H90" s="97"/>
      <c r="I90" s="97"/>
      <c r="J90" s="98"/>
      <c r="K90" s="122"/>
    </row>
    <row r="91" spans="1:11" ht="12" customHeight="1" x14ac:dyDescent="0.25">
      <c r="A91" s="121" t="s">
        <v>206</v>
      </c>
      <c r="B91" s="97"/>
      <c r="C91" s="98"/>
      <c r="D91" s="97"/>
      <c r="E91" s="97"/>
      <c r="F91" s="97"/>
      <c r="G91" s="98"/>
      <c r="H91" s="97"/>
      <c r="I91" s="97"/>
      <c r="J91" s="98"/>
      <c r="K91" s="122"/>
    </row>
    <row r="92" spans="1:11" ht="12" customHeight="1" x14ac:dyDescent="0.25">
      <c r="A92" s="121" t="s">
        <v>207</v>
      </c>
      <c r="B92" s="97"/>
      <c r="C92" s="98"/>
      <c r="D92" s="97"/>
      <c r="E92" s="97"/>
      <c r="F92" s="97"/>
      <c r="G92" s="98"/>
      <c r="H92" s="97"/>
      <c r="I92" s="97"/>
      <c r="J92" s="98"/>
      <c r="K92" s="122"/>
    </row>
    <row r="93" spans="1:11" ht="12" customHeight="1" x14ac:dyDescent="0.25">
      <c r="A93" s="121" t="s">
        <v>208</v>
      </c>
      <c r="B93" s="97"/>
      <c r="C93" s="98"/>
      <c r="D93" s="97"/>
      <c r="E93" s="97"/>
      <c r="F93" s="97"/>
      <c r="G93" s="98"/>
      <c r="H93" s="97"/>
      <c r="I93" s="97"/>
      <c r="J93" s="98"/>
      <c r="K93" s="122"/>
    </row>
    <row r="94" spans="1:11" ht="12" customHeight="1" x14ac:dyDescent="0.25">
      <c r="A94" s="121" t="s">
        <v>209</v>
      </c>
      <c r="B94" s="97"/>
      <c r="C94" s="98"/>
      <c r="D94" s="97"/>
      <c r="E94" s="97"/>
      <c r="F94" s="97"/>
      <c r="G94" s="98"/>
      <c r="H94" s="97"/>
      <c r="I94" s="97"/>
      <c r="J94" s="98"/>
      <c r="K94" s="122"/>
    </row>
    <row r="95" spans="1:11" ht="12" customHeight="1" x14ac:dyDescent="0.25">
      <c r="A95" s="121" t="s">
        <v>210</v>
      </c>
      <c r="B95" s="97"/>
      <c r="C95" s="98"/>
      <c r="D95" s="97"/>
      <c r="E95" s="97"/>
      <c r="F95" s="97"/>
      <c r="G95" s="98"/>
      <c r="H95" s="97"/>
      <c r="I95" s="97"/>
      <c r="J95" s="98"/>
      <c r="K95" s="122"/>
    </row>
    <row r="96" spans="1:11" ht="12" customHeight="1" x14ac:dyDescent="0.25">
      <c r="A96" s="121" t="s">
        <v>179</v>
      </c>
      <c r="B96" s="97"/>
      <c r="C96" s="98"/>
      <c r="D96" s="97"/>
      <c r="E96" s="97"/>
      <c r="F96" s="97"/>
      <c r="G96" s="98"/>
      <c r="H96" s="97"/>
      <c r="I96" s="97"/>
      <c r="J96" s="98"/>
      <c r="K96" s="122"/>
    </row>
    <row r="97" spans="1:11" ht="12" customHeight="1" x14ac:dyDescent="0.25">
      <c r="A97" s="120" t="s">
        <v>181</v>
      </c>
      <c r="B97" s="95"/>
      <c r="C97" s="96"/>
      <c r="D97" s="95"/>
      <c r="E97" s="95"/>
      <c r="F97" s="95"/>
      <c r="G97" s="96"/>
      <c r="H97" s="95"/>
      <c r="I97" s="95"/>
      <c r="J97" s="96"/>
      <c r="K97" s="119"/>
    </row>
    <row r="98" spans="1:11" ht="12" customHeight="1" x14ac:dyDescent="0.25">
      <c r="A98" s="121" t="s">
        <v>202</v>
      </c>
      <c r="B98" s="97"/>
      <c r="C98" s="98"/>
      <c r="D98" s="97"/>
      <c r="E98" s="97"/>
      <c r="F98" s="97"/>
      <c r="G98" s="98"/>
      <c r="H98" s="97"/>
      <c r="I98" s="97"/>
      <c r="J98" s="98"/>
      <c r="K98" s="122"/>
    </row>
    <row r="99" spans="1:11" ht="12" customHeight="1" x14ac:dyDescent="0.25">
      <c r="A99" s="121" t="s">
        <v>203</v>
      </c>
      <c r="B99" s="97"/>
      <c r="C99" s="98"/>
      <c r="D99" s="97"/>
      <c r="E99" s="97"/>
      <c r="F99" s="97"/>
      <c r="G99" s="98"/>
      <c r="H99" s="97"/>
      <c r="I99" s="97"/>
      <c r="J99" s="98"/>
      <c r="K99" s="122"/>
    </row>
    <row r="100" spans="1:11" ht="12" customHeight="1" x14ac:dyDescent="0.25">
      <c r="A100" s="121" t="s">
        <v>209</v>
      </c>
      <c r="B100" s="97"/>
      <c r="C100" s="98"/>
      <c r="D100" s="97"/>
      <c r="E100" s="97"/>
      <c r="F100" s="97"/>
      <c r="G100" s="98"/>
      <c r="H100" s="97"/>
      <c r="I100" s="97"/>
      <c r="J100" s="98"/>
      <c r="K100" s="122"/>
    </row>
    <row r="101" spans="1:11" ht="12" customHeight="1" x14ac:dyDescent="0.25">
      <c r="A101" s="121" t="s">
        <v>205</v>
      </c>
      <c r="B101" s="97"/>
      <c r="C101" s="98"/>
      <c r="D101" s="97"/>
      <c r="E101" s="97"/>
      <c r="F101" s="97"/>
      <c r="G101" s="98"/>
      <c r="H101" s="97"/>
      <c r="I101" s="97"/>
      <c r="J101" s="98"/>
      <c r="K101" s="122"/>
    </row>
    <row r="102" spans="1:11" ht="12" customHeight="1" x14ac:dyDescent="0.25">
      <c r="A102" s="121" t="s">
        <v>206</v>
      </c>
      <c r="B102" s="97"/>
      <c r="C102" s="98"/>
      <c r="D102" s="97"/>
      <c r="E102" s="97"/>
      <c r="F102" s="97"/>
      <c r="G102" s="98"/>
      <c r="H102" s="97"/>
      <c r="I102" s="97"/>
      <c r="J102" s="98"/>
      <c r="K102" s="122"/>
    </row>
    <row r="103" spans="1:11" ht="12" customHeight="1" x14ac:dyDescent="0.25">
      <c r="A103" s="121" t="s">
        <v>208</v>
      </c>
      <c r="B103" s="97"/>
      <c r="C103" s="98"/>
      <c r="D103" s="97"/>
      <c r="E103" s="97"/>
      <c r="F103" s="97"/>
      <c r="G103" s="98"/>
      <c r="H103" s="97"/>
      <c r="I103" s="97"/>
      <c r="J103" s="98"/>
      <c r="K103" s="122"/>
    </row>
    <row r="104" spans="1:11" ht="12" customHeight="1" x14ac:dyDescent="0.25">
      <c r="A104" s="121" t="s">
        <v>210</v>
      </c>
      <c r="B104" s="97"/>
      <c r="C104" s="98"/>
      <c r="D104" s="97"/>
      <c r="E104" s="97"/>
      <c r="F104" s="97"/>
      <c r="G104" s="98"/>
      <c r="H104" s="97"/>
      <c r="I104" s="97"/>
      <c r="J104" s="98"/>
      <c r="K104" s="122"/>
    </row>
    <row r="105" spans="1:11" ht="12" customHeight="1" x14ac:dyDescent="0.25">
      <c r="A105" s="121" t="s">
        <v>204</v>
      </c>
      <c r="B105" s="97"/>
      <c r="C105" s="98"/>
      <c r="D105" s="97"/>
      <c r="E105" s="97"/>
      <c r="F105" s="97"/>
      <c r="G105" s="98"/>
      <c r="H105" s="97"/>
      <c r="I105" s="97"/>
      <c r="J105" s="98"/>
      <c r="K105" s="122"/>
    </row>
    <row r="106" spans="1:11" ht="12" customHeight="1" x14ac:dyDescent="0.25">
      <c r="A106" s="121" t="s">
        <v>179</v>
      </c>
      <c r="B106" s="97"/>
      <c r="C106" s="98"/>
      <c r="D106" s="97"/>
      <c r="E106" s="97"/>
      <c r="F106" s="97"/>
      <c r="G106" s="98"/>
      <c r="H106" s="97"/>
      <c r="I106" s="97"/>
      <c r="J106" s="98"/>
      <c r="K106" s="122"/>
    </row>
    <row r="107" spans="1:11" ht="12" customHeight="1" x14ac:dyDescent="0.25">
      <c r="A107" s="120" t="s">
        <v>213</v>
      </c>
      <c r="B107" s="95"/>
      <c r="C107" s="96"/>
      <c r="D107" s="95"/>
      <c r="E107" s="95"/>
      <c r="F107" s="95"/>
      <c r="G107" s="96"/>
      <c r="H107" s="95"/>
      <c r="I107" s="95"/>
      <c r="J107" s="96"/>
      <c r="K107" s="119"/>
    </row>
    <row r="108" spans="1:11" ht="12" customHeight="1" x14ac:dyDescent="0.25">
      <c r="A108" s="121" t="s">
        <v>214</v>
      </c>
      <c r="B108" s="97"/>
      <c r="C108" s="98"/>
      <c r="D108" s="97"/>
      <c r="E108" s="97"/>
      <c r="F108" s="97"/>
      <c r="G108" s="98"/>
      <c r="H108" s="97"/>
      <c r="I108" s="97"/>
      <c r="J108" s="98"/>
      <c r="K108" s="122"/>
    </row>
    <row r="109" spans="1:11" ht="12" customHeight="1" x14ac:dyDescent="0.25">
      <c r="A109" s="121" t="s">
        <v>215</v>
      </c>
      <c r="B109" s="97"/>
      <c r="C109" s="98"/>
      <c r="D109" s="97"/>
      <c r="E109" s="97"/>
      <c r="F109" s="97"/>
      <c r="G109" s="98"/>
      <c r="H109" s="97"/>
      <c r="I109" s="97"/>
      <c r="J109" s="98"/>
      <c r="K109" s="122"/>
    </row>
    <row r="110" spans="1:11" ht="12" customHeight="1" x14ac:dyDescent="0.25">
      <c r="A110" s="121" t="s">
        <v>209</v>
      </c>
      <c r="B110" s="97"/>
      <c r="C110" s="98"/>
      <c r="D110" s="97"/>
      <c r="E110" s="97"/>
      <c r="F110" s="97"/>
      <c r="G110" s="98"/>
      <c r="H110" s="97"/>
      <c r="I110" s="97"/>
      <c r="J110" s="98"/>
      <c r="K110" s="122"/>
    </row>
    <row r="111" spans="1:11" ht="12" customHeight="1" x14ac:dyDescent="0.25">
      <c r="A111" s="121" t="s">
        <v>179</v>
      </c>
      <c r="B111" s="97"/>
      <c r="C111" s="98"/>
      <c r="D111" s="97"/>
      <c r="E111" s="97"/>
      <c r="F111" s="97"/>
      <c r="G111" s="98"/>
      <c r="H111" s="97"/>
      <c r="I111" s="97"/>
      <c r="J111" s="98"/>
      <c r="K111" s="122"/>
    </row>
    <row r="112" spans="1:11" ht="12" customHeight="1" x14ac:dyDescent="0.25">
      <c r="A112" s="120" t="s">
        <v>216</v>
      </c>
      <c r="B112" s="97"/>
      <c r="C112" s="98"/>
      <c r="D112" s="97"/>
      <c r="E112" s="97"/>
      <c r="F112" s="97"/>
      <c r="G112" s="98"/>
      <c r="H112" s="97"/>
      <c r="I112" s="97"/>
      <c r="J112" s="98"/>
      <c r="K112" s="122"/>
    </row>
    <row r="113" spans="1:11" ht="12" customHeight="1" x14ac:dyDescent="0.25">
      <c r="A113" s="120" t="s">
        <v>217</v>
      </c>
      <c r="B113" s="97"/>
      <c r="C113" s="98"/>
      <c r="D113" s="97"/>
      <c r="E113" s="97"/>
      <c r="F113" s="97"/>
      <c r="G113" s="98"/>
      <c r="H113" s="97"/>
      <c r="I113" s="97"/>
      <c r="J113" s="98"/>
      <c r="K113" s="122"/>
    </row>
    <row r="114" spans="1:11" ht="12" customHeight="1" x14ac:dyDescent="0.25">
      <c r="A114" s="120" t="s">
        <v>187</v>
      </c>
      <c r="B114" s="99"/>
      <c r="C114" s="96"/>
      <c r="D114" s="99"/>
      <c r="E114" s="99"/>
      <c r="F114" s="99"/>
      <c r="G114" s="96"/>
      <c r="H114" s="99"/>
      <c r="I114" s="99"/>
      <c r="J114" s="96"/>
      <c r="K114" s="127"/>
    </row>
    <row r="115" spans="1:11" ht="12" customHeight="1" x14ac:dyDescent="0.25">
      <c r="A115" s="120" t="s">
        <v>188</v>
      </c>
      <c r="B115" s="95"/>
      <c r="C115" s="96"/>
      <c r="D115" s="95"/>
      <c r="E115" s="95"/>
      <c r="F115" s="95"/>
      <c r="G115" s="96"/>
      <c r="H115" s="95"/>
      <c r="I115" s="95"/>
      <c r="J115" s="96"/>
      <c r="K115" s="119"/>
    </row>
    <row r="116" spans="1:11" ht="12" customHeight="1" x14ac:dyDescent="0.25">
      <c r="A116" s="121" t="s">
        <v>202</v>
      </c>
      <c r="B116" s="97"/>
      <c r="C116" s="98"/>
      <c r="D116" s="97"/>
      <c r="E116" s="97"/>
      <c r="F116" s="97"/>
      <c r="G116" s="98"/>
      <c r="H116" s="97"/>
      <c r="I116" s="97"/>
      <c r="J116" s="98"/>
      <c r="K116" s="122"/>
    </row>
    <row r="117" spans="1:11" ht="12" customHeight="1" x14ac:dyDescent="0.25">
      <c r="A117" s="121" t="s">
        <v>203</v>
      </c>
      <c r="B117" s="97"/>
      <c r="C117" s="98"/>
      <c r="D117" s="97"/>
      <c r="E117" s="97"/>
      <c r="F117" s="97"/>
      <c r="G117" s="98"/>
      <c r="H117" s="97"/>
      <c r="I117" s="97"/>
      <c r="J117" s="98"/>
      <c r="K117" s="122"/>
    </row>
    <row r="118" spans="1:11" ht="12" customHeight="1" x14ac:dyDescent="0.25">
      <c r="A118" s="121" t="s">
        <v>209</v>
      </c>
      <c r="B118" s="97"/>
      <c r="C118" s="98"/>
      <c r="D118" s="97"/>
      <c r="E118" s="97"/>
      <c r="F118" s="97"/>
      <c r="G118" s="98"/>
      <c r="H118" s="97"/>
      <c r="I118" s="97"/>
      <c r="J118" s="98"/>
      <c r="K118" s="122"/>
    </row>
    <row r="119" spans="1:11" ht="12" customHeight="1" x14ac:dyDescent="0.25">
      <c r="A119" s="121" t="s">
        <v>205</v>
      </c>
      <c r="B119" s="97"/>
      <c r="C119" s="98"/>
      <c r="D119" s="97"/>
      <c r="E119" s="97"/>
      <c r="F119" s="97"/>
      <c r="G119" s="98"/>
      <c r="H119" s="97"/>
      <c r="I119" s="97"/>
      <c r="J119" s="98"/>
      <c r="K119" s="122"/>
    </row>
    <row r="120" spans="1:11" ht="12" customHeight="1" x14ac:dyDescent="0.25">
      <c r="A120" s="121" t="s">
        <v>208</v>
      </c>
      <c r="B120" s="97"/>
      <c r="C120" s="98"/>
      <c r="D120" s="97"/>
      <c r="E120" s="97"/>
      <c r="F120" s="97"/>
      <c r="G120" s="98"/>
      <c r="H120" s="97"/>
      <c r="I120" s="97"/>
      <c r="J120" s="98"/>
      <c r="K120" s="122"/>
    </row>
    <row r="121" spans="1:11" ht="12" customHeight="1" x14ac:dyDescent="0.25">
      <c r="A121" s="121" t="s">
        <v>206</v>
      </c>
      <c r="B121" s="97"/>
      <c r="C121" s="98"/>
      <c r="D121" s="97"/>
      <c r="E121" s="97"/>
      <c r="F121" s="97"/>
      <c r="G121" s="98"/>
      <c r="H121" s="97"/>
      <c r="I121" s="97"/>
      <c r="J121" s="98"/>
      <c r="K121" s="122"/>
    </row>
    <row r="122" spans="1:11" ht="12" customHeight="1" x14ac:dyDescent="0.25">
      <c r="A122" s="121" t="s">
        <v>218</v>
      </c>
      <c r="B122" s="97"/>
      <c r="C122" s="98"/>
      <c r="D122" s="97"/>
      <c r="E122" s="97"/>
      <c r="F122" s="97"/>
      <c r="G122" s="98"/>
      <c r="H122" s="97"/>
      <c r="I122" s="97"/>
      <c r="J122" s="98"/>
      <c r="K122" s="122"/>
    </row>
    <row r="123" spans="1:11" ht="12" customHeight="1" x14ac:dyDescent="0.25">
      <c r="A123" s="121" t="s">
        <v>210</v>
      </c>
      <c r="B123" s="97"/>
      <c r="C123" s="98"/>
      <c r="D123" s="97"/>
      <c r="E123" s="97"/>
      <c r="F123" s="97"/>
      <c r="G123" s="98"/>
      <c r="H123" s="97"/>
      <c r="I123" s="97"/>
      <c r="J123" s="98"/>
      <c r="K123" s="122"/>
    </row>
    <row r="124" spans="1:11" ht="12" customHeight="1" x14ac:dyDescent="0.25">
      <c r="A124" s="121" t="s">
        <v>179</v>
      </c>
      <c r="B124" s="97"/>
      <c r="C124" s="98"/>
      <c r="D124" s="97"/>
      <c r="E124" s="97"/>
      <c r="F124" s="97"/>
      <c r="G124" s="98"/>
      <c r="H124" s="97"/>
      <c r="I124" s="97"/>
      <c r="J124" s="98"/>
      <c r="K124" s="122"/>
    </row>
    <row r="125" spans="1:11" ht="12" customHeight="1" x14ac:dyDescent="0.25">
      <c r="A125" s="120" t="s">
        <v>217</v>
      </c>
      <c r="B125" s="95"/>
      <c r="C125" s="96"/>
      <c r="D125" s="95"/>
      <c r="E125" s="95"/>
      <c r="F125" s="95"/>
      <c r="G125" s="96"/>
      <c r="H125" s="95"/>
      <c r="I125" s="95"/>
      <c r="J125" s="96"/>
      <c r="K125" s="119"/>
    </row>
    <row r="126" spans="1:11" ht="12" customHeight="1" x14ac:dyDescent="0.25">
      <c r="A126" s="121" t="s">
        <v>219</v>
      </c>
      <c r="B126" s="97"/>
      <c r="C126" s="98"/>
      <c r="D126" s="97"/>
      <c r="E126" s="97"/>
      <c r="F126" s="97"/>
      <c r="G126" s="98"/>
      <c r="H126" s="97"/>
      <c r="I126" s="97"/>
      <c r="J126" s="98"/>
      <c r="K126" s="122"/>
    </row>
    <row r="127" spans="1:11" ht="12" customHeight="1" x14ac:dyDescent="0.25">
      <c r="A127" s="121" t="s">
        <v>220</v>
      </c>
      <c r="B127" s="97"/>
      <c r="C127" s="98"/>
      <c r="D127" s="97"/>
      <c r="E127" s="97"/>
      <c r="F127" s="97"/>
      <c r="G127" s="98"/>
      <c r="H127" s="97"/>
      <c r="I127" s="97"/>
      <c r="J127" s="98"/>
      <c r="K127" s="122"/>
    </row>
    <row r="128" spans="1:11" ht="12" customHeight="1" x14ac:dyDescent="0.25">
      <c r="A128" s="121" t="s">
        <v>221</v>
      </c>
      <c r="B128" s="97"/>
      <c r="C128" s="98"/>
      <c r="D128" s="97"/>
      <c r="E128" s="97"/>
      <c r="F128" s="97"/>
      <c r="G128" s="98"/>
      <c r="H128" s="97"/>
      <c r="I128" s="97"/>
      <c r="J128" s="98"/>
      <c r="K128" s="122"/>
    </row>
    <row r="129" spans="1:11" ht="12" customHeight="1" x14ac:dyDescent="0.25">
      <c r="A129" s="121" t="s">
        <v>222</v>
      </c>
      <c r="B129" s="97"/>
      <c r="C129" s="98"/>
      <c r="D129" s="97"/>
      <c r="E129" s="97"/>
      <c r="F129" s="97"/>
      <c r="G129" s="98"/>
      <c r="H129" s="97"/>
      <c r="I129" s="97"/>
      <c r="J129" s="98"/>
      <c r="K129" s="122"/>
    </row>
    <row r="130" spans="1:11" ht="12" customHeight="1" x14ac:dyDescent="0.25">
      <c r="A130" s="121" t="s">
        <v>223</v>
      </c>
      <c r="B130" s="97"/>
      <c r="C130" s="98"/>
      <c r="D130" s="97"/>
      <c r="E130" s="97"/>
      <c r="F130" s="97"/>
      <c r="G130" s="98"/>
      <c r="H130" s="97"/>
      <c r="I130" s="97"/>
      <c r="J130" s="98"/>
      <c r="K130" s="122"/>
    </row>
    <row r="131" spans="1:11" ht="12" customHeight="1" x14ac:dyDescent="0.25">
      <c r="A131" s="151" t="s">
        <v>206</v>
      </c>
      <c r="B131" s="50"/>
      <c r="C131" s="48"/>
      <c r="D131" s="50"/>
      <c r="E131" s="50"/>
      <c r="F131" s="50"/>
      <c r="G131" s="48"/>
      <c r="H131" s="50"/>
      <c r="I131" s="50"/>
      <c r="J131" s="48"/>
      <c r="K131" s="114"/>
    </row>
    <row r="132" spans="1:11" ht="12" customHeight="1" x14ac:dyDescent="0.25">
      <c r="A132" s="121" t="s">
        <v>179</v>
      </c>
      <c r="B132" s="97"/>
      <c r="C132" s="98"/>
      <c r="D132" s="97"/>
      <c r="E132" s="97"/>
      <c r="F132" s="97"/>
      <c r="G132" s="98"/>
      <c r="H132" s="97"/>
      <c r="I132" s="97"/>
      <c r="J132" s="98"/>
      <c r="K132" s="122"/>
    </row>
    <row r="133" spans="1:11" ht="12" customHeight="1" x14ac:dyDescent="0.25">
      <c r="A133" s="120" t="s">
        <v>224</v>
      </c>
      <c r="B133" s="95"/>
      <c r="C133" s="96"/>
      <c r="D133" s="95"/>
      <c r="E133" s="95"/>
      <c r="F133" s="95"/>
      <c r="G133" s="96"/>
      <c r="H133" s="95"/>
      <c r="I133" s="95"/>
      <c r="J133" s="96"/>
      <c r="K133" s="119"/>
    </row>
    <row r="134" spans="1:11" ht="12" customHeight="1" x14ac:dyDescent="0.25">
      <c r="A134" s="121" t="s">
        <v>205</v>
      </c>
      <c r="B134" s="97"/>
      <c r="C134" s="98"/>
      <c r="D134" s="97"/>
      <c r="E134" s="97"/>
      <c r="F134" s="97"/>
      <c r="G134" s="98"/>
      <c r="H134" s="97"/>
      <c r="I134" s="97"/>
      <c r="J134" s="98"/>
      <c r="K134" s="122"/>
    </row>
    <row r="135" spans="1:11" ht="12" customHeight="1" x14ac:dyDescent="0.25">
      <c r="A135" s="121" t="s">
        <v>225</v>
      </c>
      <c r="B135" s="97"/>
      <c r="C135" s="98"/>
      <c r="D135" s="97"/>
      <c r="E135" s="97"/>
      <c r="F135" s="97"/>
      <c r="G135" s="98"/>
      <c r="H135" s="97"/>
      <c r="I135" s="97"/>
      <c r="J135" s="98"/>
      <c r="K135" s="122"/>
    </row>
    <row r="136" spans="1:11" ht="12" customHeight="1" x14ac:dyDescent="0.25">
      <c r="A136" s="121" t="s">
        <v>179</v>
      </c>
      <c r="B136" s="97"/>
      <c r="C136" s="98"/>
      <c r="D136" s="97"/>
      <c r="E136" s="97"/>
      <c r="F136" s="97"/>
      <c r="G136" s="98"/>
      <c r="H136" s="97"/>
      <c r="I136" s="97"/>
      <c r="J136" s="98"/>
      <c r="K136" s="122"/>
    </row>
    <row r="137" spans="1:11" ht="12" customHeight="1" x14ac:dyDescent="0.25">
      <c r="A137" s="120" t="s">
        <v>226</v>
      </c>
      <c r="B137" s="95"/>
      <c r="C137" s="96"/>
      <c r="D137" s="95"/>
      <c r="E137" s="95"/>
      <c r="F137" s="95"/>
      <c r="G137" s="96"/>
      <c r="H137" s="95"/>
      <c r="I137" s="95"/>
      <c r="J137" s="96"/>
      <c r="K137" s="119"/>
    </row>
    <row r="138" spans="1:11" ht="12" customHeight="1" x14ac:dyDescent="0.25">
      <c r="A138" s="121" t="s">
        <v>225</v>
      </c>
      <c r="B138" s="97"/>
      <c r="C138" s="98"/>
      <c r="D138" s="97"/>
      <c r="E138" s="97"/>
      <c r="F138" s="97"/>
      <c r="G138" s="98"/>
      <c r="H138" s="97"/>
      <c r="I138" s="97"/>
      <c r="J138" s="98"/>
      <c r="K138" s="122"/>
    </row>
    <row r="139" spans="1:11" ht="12" customHeight="1" x14ac:dyDescent="0.25">
      <c r="A139" s="121" t="s">
        <v>179</v>
      </c>
      <c r="B139" s="97"/>
      <c r="C139" s="98"/>
      <c r="D139" s="97"/>
      <c r="E139" s="97"/>
      <c r="F139" s="97"/>
      <c r="G139" s="98"/>
      <c r="H139" s="97"/>
      <c r="I139" s="97"/>
      <c r="J139" s="98"/>
      <c r="K139" s="122"/>
    </row>
    <row r="140" spans="1:11" ht="12" customHeight="1" x14ac:dyDescent="0.25">
      <c r="A140" s="120" t="s">
        <v>227</v>
      </c>
      <c r="B140" s="97"/>
      <c r="C140" s="98"/>
      <c r="D140" s="97"/>
      <c r="E140" s="97"/>
      <c r="F140" s="97"/>
      <c r="G140" s="98"/>
      <c r="H140" s="97"/>
      <c r="I140" s="97"/>
      <c r="J140" s="98"/>
      <c r="K140" s="122"/>
    </row>
    <row r="141" spans="1:11" ht="12" customHeight="1" x14ac:dyDescent="0.25">
      <c r="A141" s="120" t="s">
        <v>228</v>
      </c>
      <c r="B141" s="97"/>
      <c r="C141" s="98"/>
      <c r="D141" s="97"/>
      <c r="E141" s="97"/>
      <c r="F141" s="97"/>
      <c r="G141" s="98"/>
      <c r="H141" s="97"/>
      <c r="I141" s="97"/>
      <c r="J141" s="98"/>
      <c r="K141" s="122"/>
    </row>
    <row r="142" spans="1:11" ht="12" customHeight="1" x14ac:dyDescent="0.25">
      <c r="A142" s="120" t="s">
        <v>182</v>
      </c>
      <c r="B142" s="97"/>
      <c r="C142" s="98"/>
      <c r="D142" s="97"/>
      <c r="E142" s="97"/>
      <c r="F142" s="97"/>
      <c r="G142" s="98"/>
      <c r="H142" s="97"/>
      <c r="I142" s="97"/>
      <c r="J142" s="98"/>
      <c r="K142" s="122"/>
    </row>
    <row r="143" spans="1:11" ht="12" customHeight="1" x14ac:dyDescent="0.25">
      <c r="A143" s="128" t="s">
        <v>193</v>
      </c>
      <c r="B143" s="99"/>
      <c r="C143" s="96"/>
      <c r="D143" s="99"/>
      <c r="E143" s="99"/>
      <c r="F143" s="99"/>
      <c r="G143" s="96"/>
      <c r="H143" s="99"/>
      <c r="I143" s="99"/>
      <c r="J143" s="96"/>
      <c r="K143" s="127"/>
    </row>
    <row r="144" spans="1:11" ht="12" customHeight="1" x14ac:dyDescent="0.25">
      <c r="A144" s="120" t="s">
        <v>217</v>
      </c>
      <c r="B144" s="95"/>
      <c r="C144" s="96"/>
      <c r="D144" s="95"/>
      <c r="E144" s="95"/>
      <c r="F144" s="95"/>
      <c r="G144" s="96"/>
      <c r="H144" s="95"/>
      <c r="I144" s="95"/>
      <c r="J144" s="96"/>
      <c r="K144" s="119"/>
    </row>
    <row r="145" spans="1:11" ht="12" customHeight="1" x14ac:dyDescent="0.25">
      <c r="A145" s="121" t="s">
        <v>219</v>
      </c>
      <c r="B145" s="97"/>
      <c r="C145" s="98"/>
      <c r="D145" s="97"/>
      <c r="E145" s="97"/>
      <c r="F145" s="97"/>
      <c r="G145" s="98"/>
      <c r="H145" s="97"/>
      <c r="I145" s="97"/>
      <c r="J145" s="98"/>
      <c r="K145" s="122"/>
    </row>
    <row r="146" spans="1:11" ht="12" customHeight="1" x14ac:dyDescent="0.25">
      <c r="A146" s="121" t="s">
        <v>220</v>
      </c>
      <c r="B146" s="97"/>
      <c r="C146" s="98"/>
      <c r="D146" s="97"/>
      <c r="E146" s="97"/>
      <c r="F146" s="97"/>
      <c r="G146" s="98"/>
      <c r="H146" s="97"/>
      <c r="I146" s="97"/>
      <c r="J146" s="98"/>
      <c r="K146" s="122"/>
    </row>
    <row r="147" spans="1:11" ht="12" customHeight="1" x14ac:dyDescent="0.25">
      <c r="A147" s="121" t="s">
        <v>221</v>
      </c>
      <c r="B147" s="97"/>
      <c r="C147" s="98"/>
      <c r="D147" s="97"/>
      <c r="E147" s="97"/>
      <c r="F147" s="97"/>
      <c r="G147" s="98"/>
      <c r="H147" s="97"/>
      <c r="I147" s="97"/>
      <c r="J147" s="98"/>
      <c r="K147" s="122"/>
    </row>
    <row r="148" spans="1:11" ht="12" customHeight="1" x14ac:dyDescent="0.25">
      <c r="A148" s="121" t="s">
        <v>222</v>
      </c>
      <c r="B148" s="97"/>
      <c r="C148" s="98"/>
      <c r="D148" s="97"/>
      <c r="E148" s="97"/>
      <c r="F148" s="97"/>
      <c r="G148" s="98"/>
      <c r="H148" s="97"/>
      <c r="I148" s="97"/>
      <c r="J148" s="98"/>
      <c r="K148" s="122"/>
    </row>
    <row r="149" spans="1:11" ht="12" customHeight="1" x14ac:dyDescent="0.25">
      <c r="A149" s="121" t="s">
        <v>223</v>
      </c>
      <c r="B149" s="97"/>
      <c r="C149" s="98"/>
      <c r="D149" s="97"/>
      <c r="E149" s="97"/>
      <c r="F149" s="97"/>
      <c r="G149" s="98"/>
      <c r="H149" s="97"/>
      <c r="I149" s="97"/>
      <c r="J149" s="98"/>
      <c r="K149" s="122"/>
    </row>
    <row r="150" spans="1:11" ht="12" customHeight="1" x14ac:dyDescent="0.25">
      <c r="A150" s="151" t="s">
        <v>206</v>
      </c>
      <c r="B150" s="50"/>
      <c r="C150" s="48"/>
      <c r="D150" s="50"/>
      <c r="E150" s="50"/>
      <c r="F150" s="50"/>
      <c r="G150" s="48"/>
      <c r="H150" s="50"/>
      <c r="I150" s="50"/>
      <c r="J150" s="48"/>
      <c r="K150" s="114"/>
    </row>
    <row r="151" spans="1:11" ht="12" customHeight="1" x14ac:dyDescent="0.25">
      <c r="A151" s="121" t="s">
        <v>179</v>
      </c>
      <c r="B151" s="97"/>
      <c r="C151" s="98"/>
      <c r="D151" s="97"/>
      <c r="E151" s="97"/>
      <c r="F151" s="97"/>
      <c r="G151" s="98"/>
      <c r="H151" s="97"/>
      <c r="I151" s="97"/>
      <c r="J151" s="98"/>
      <c r="K151" s="122"/>
    </row>
    <row r="152" spans="1:11" ht="12" customHeight="1" x14ac:dyDescent="0.25">
      <c r="A152" s="120" t="s">
        <v>229</v>
      </c>
      <c r="B152" s="95"/>
      <c r="C152" s="96"/>
      <c r="D152" s="95"/>
      <c r="E152" s="95"/>
      <c r="F152" s="95"/>
      <c r="G152" s="96"/>
      <c r="H152" s="95"/>
      <c r="I152" s="95"/>
      <c r="J152" s="96"/>
      <c r="K152" s="119"/>
    </row>
    <row r="153" spans="1:11" ht="12" customHeight="1" x14ac:dyDescent="0.25">
      <c r="A153" s="121" t="s">
        <v>205</v>
      </c>
      <c r="B153" s="97"/>
      <c r="C153" s="98"/>
      <c r="D153" s="97"/>
      <c r="E153" s="97"/>
      <c r="F153" s="97"/>
      <c r="G153" s="98"/>
      <c r="H153" s="97"/>
      <c r="I153" s="97"/>
      <c r="J153" s="98"/>
      <c r="K153" s="122"/>
    </row>
    <row r="154" spans="1:11" ht="12" customHeight="1" x14ac:dyDescent="0.25">
      <c r="A154" s="121" t="s">
        <v>225</v>
      </c>
      <c r="B154" s="97"/>
      <c r="C154" s="98"/>
      <c r="D154" s="97"/>
      <c r="E154" s="97"/>
      <c r="F154" s="97"/>
      <c r="G154" s="98"/>
      <c r="H154" s="97"/>
      <c r="I154" s="97"/>
      <c r="J154" s="98"/>
      <c r="K154" s="122"/>
    </row>
    <row r="155" spans="1:11" ht="12" customHeight="1" x14ac:dyDescent="0.25">
      <c r="A155" s="121" t="s">
        <v>179</v>
      </c>
      <c r="B155" s="97"/>
      <c r="C155" s="98"/>
      <c r="D155" s="97"/>
      <c r="E155" s="97"/>
      <c r="F155" s="97"/>
      <c r="G155" s="98"/>
      <c r="H155" s="97"/>
      <c r="I155" s="97"/>
      <c r="J155" s="98"/>
      <c r="K155" s="122"/>
    </row>
    <row r="156" spans="1:11" ht="12" customHeight="1" x14ac:dyDescent="0.25">
      <c r="A156" s="120" t="s">
        <v>230</v>
      </c>
      <c r="B156" s="97"/>
      <c r="C156" s="98"/>
      <c r="D156" s="97"/>
      <c r="E156" s="97"/>
      <c r="F156" s="97"/>
      <c r="G156" s="98"/>
      <c r="H156" s="97"/>
      <c r="I156" s="97"/>
      <c r="J156" s="98"/>
      <c r="K156" s="122"/>
    </row>
    <row r="157" spans="1:11" ht="12" customHeight="1" x14ac:dyDescent="0.25">
      <c r="A157" s="120" t="s">
        <v>182</v>
      </c>
      <c r="B157" s="97"/>
      <c r="C157" s="98"/>
      <c r="D157" s="97"/>
      <c r="E157" s="97"/>
      <c r="F157" s="97"/>
      <c r="G157" s="98"/>
      <c r="H157" s="97"/>
      <c r="I157" s="97"/>
      <c r="J157" s="98"/>
      <c r="K157" s="122"/>
    </row>
    <row r="158" spans="1:11" ht="12" customHeight="1" x14ac:dyDescent="0.25">
      <c r="A158" s="120" t="s">
        <v>196</v>
      </c>
      <c r="B158" s="99"/>
      <c r="C158" s="96"/>
      <c r="D158" s="99"/>
      <c r="E158" s="99"/>
      <c r="F158" s="99"/>
      <c r="G158" s="96"/>
      <c r="H158" s="99"/>
      <c r="I158" s="99"/>
      <c r="J158" s="96"/>
      <c r="K158" s="127"/>
    </row>
    <row r="159" spans="1:11" ht="12" customHeight="1" x14ac:dyDescent="0.25">
      <c r="A159" s="120" t="s">
        <v>217</v>
      </c>
      <c r="B159" s="95"/>
      <c r="C159" s="96"/>
      <c r="D159" s="95"/>
      <c r="E159" s="95"/>
      <c r="F159" s="95"/>
      <c r="G159" s="96"/>
      <c r="H159" s="95"/>
      <c r="I159" s="95"/>
      <c r="J159" s="96"/>
      <c r="K159" s="119"/>
    </row>
    <row r="160" spans="1:11" ht="12" customHeight="1" x14ac:dyDescent="0.25">
      <c r="A160" s="121" t="s">
        <v>219</v>
      </c>
      <c r="B160" s="97"/>
      <c r="C160" s="98"/>
      <c r="D160" s="97"/>
      <c r="E160" s="97"/>
      <c r="F160" s="97"/>
      <c r="G160" s="98"/>
      <c r="H160" s="97"/>
      <c r="I160" s="97"/>
      <c r="J160" s="98"/>
      <c r="K160" s="122"/>
    </row>
    <row r="161" spans="1:11" ht="12" customHeight="1" x14ac:dyDescent="0.25">
      <c r="A161" s="121" t="s">
        <v>220</v>
      </c>
      <c r="B161" s="97"/>
      <c r="C161" s="98"/>
      <c r="D161" s="97"/>
      <c r="E161" s="97"/>
      <c r="F161" s="97"/>
      <c r="G161" s="98"/>
      <c r="H161" s="97"/>
      <c r="I161" s="97"/>
      <c r="J161" s="98"/>
      <c r="K161" s="122"/>
    </row>
    <row r="162" spans="1:11" ht="12" customHeight="1" x14ac:dyDescent="0.25">
      <c r="A162" s="121" t="s">
        <v>221</v>
      </c>
      <c r="B162" s="97"/>
      <c r="C162" s="98"/>
      <c r="D162" s="97"/>
      <c r="E162" s="97"/>
      <c r="F162" s="97"/>
      <c r="G162" s="98"/>
      <c r="H162" s="97"/>
      <c r="I162" s="97"/>
      <c r="J162" s="98"/>
      <c r="K162" s="122"/>
    </row>
    <row r="163" spans="1:11" ht="12" customHeight="1" x14ac:dyDescent="0.25">
      <c r="A163" s="121" t="s">
        <v>222</v>
      </c>
      <c r="B163" s="97"/>
      <c r="C163" s="98"/>
      <c r="D163" s="97"/>
      <c r="E163" s="97"/>
      <c r="F163" s="97"/>
      <c r="G163" s="98"/>
      <c r="H163" s="97"/>
      <c r="I163" s="97"/>
      <c r="J163" s="98"/>
      <c r="K163" s="122"/>
    </row>
    <row r="164" spans="1:11" ht="12" customHeight="1" x14ac:dyDescent="0.25">
      <c r="A164" s="121" t="s">
        <v>223</v>
      </c>
      <c r="B164" s="97"/>
      <c r="C164" s="98"/>
      <c r="D164" s="97"/>
      <c r="E164" s="97"/>
      <c r="F164" s="97"/>
      <c r="G164" s="98"/>
      <c r="H164" s="97"/>
      <c r="I164" s="97"/>
      <c r="J164" s="98"/>
      <c r="K164" s="122"/>
    </row>
    <row r="165" spans="1:11" ht="12" customHeight="1" x14ac:dyDescent="0.25">
      <c r="A165" s="151" t="s">
        <v>206</v>
      </c>
      <c r="B165" s="50"/>
      <c r="C165" s="48"/>
      <c r="D165" s="50"/>
      <c r="E165" s="50"/>
      <c r="F165" s="50"/>
      <c r="G165" s="48"/>
      <c r="H165" s="50"/>
      <c r="I165" s="50"/>
      <c r="J165" s="48"/>
      <c r="K165" s="114"/>
    </row>
    <row r="166" spans="1:11" ht="12" customHeight="1" x14ac:dyDescent="0.25">
      <c r="A166" s="121" t="s">
        <v>179</v>
      </c>
      <c r="B166" s="97"/>
      <c r="C166" s="98"/>
      <c r="D166" s="97"/>
      <c r="E166" s="97"/>
      <c r="F166" s="97"/>
      <c r="G166" s="98"/>
      <c r="H166" s="97"/>
      <c r="I166" s="97"/>
      <c r="J166" s="98"/>
      <c r="K166" s="122"/>
    </row>
    <row r="167" spans="1:11" ht="12" customHeight="1" x14ac:dyDescent="0.25">
      <c r="A167" s="120" t="s">
        <v>231</v>
      </c>
      <c r="B167" s="95"/>
      <c r="C167" s="96"/>
      <c r="D167" s="95"/>
      <c r="E167" s="95"/>
      <c r="F167" s="95"/>
      <c r="G167" s="96"/>
      <c r="H167" s="95"/>
      <c r="I167" s="95"/>
      <c r="J167" s="96"/>
      <c r="K167" s="119"/>
    </row>
    <row r="168" spans="1:11" ht="12" customHeight="1" x14ac:dyDescent="0.25">
      <c r="A168" s="121" t="s">
        <v>203</v>
      </c>
      <c r="B168" s="97"/>
      <c r="C168" s="98"/>
      <c r="D168" s="97"/>
      <c r="E168" s="97"/>
      <c r="F168" s="97"/>
      <c r="G168" s="98"/>
      <c r="H168" s="97"/>
      <c r="I168" s="97"/>
      <c r="J168" s="98"/>
      <c r="K168" s="122"/>
    </row>
    <row r="169" spans="1:11" ht="12" customHeight="1" x14ac:dyDescent="0.25">
      <c r="A169" s="121" t="s">
        <v>202</v>
      </c>
      <c r="B169" s="97"/>
      <c r="C169" s="98"/>
      <c r="D169" s="97"/>
      <c r="E169" s="97"/>
      <c r="F169" s="97"/>
      <c r="G169" s="98"/>
      <c r="H169" s="97"/>
      <c r="I169" s="97"/>
      <c r="J169" s="98"/>
      <c r="K169" s="122"/>
    </row>
    <row r="170" spans="1:11" ht="12" customHeight="1" x14ac:dyDescent="0.25">
      <c r="A170" s="121" t="s">
        <v>209</v>
      </c>
      <c r="B170" s="97"/>
      <c r="C170" s="98"/>
      <c r="D170" s="97"/>
      <c r="E170" s="97"/>
      <c r="F170" s="97"/>
      <c r="G170" s="98"/>
      <c r="H170" s="97"/>
      <c r="I170" s="97"/>
      <c r="J170" s="98"/>
      <c r="K170" s="122"/>
    </row>
    <row r="171" spans="1:11" ht="12" customHeight="1" x14ac:dyDescent="0.25">
      <c r="A171" s="121" t="s">
        <v>221</v>
      </c>
      <c r="B171" s="97"/>
      <c r="C171" s="98"/>
      <c r="D171" s="97"/>
      <c r="E171" s="97"/>
      <c r="F171" s="97"/>
      <c r="G171" s="98"/>
      <c r="H171" s="97"/>
      <c r="I171" s="97"/>
      <c r="J171" s="98"/>
      <c r="K171" s="122"/>
    </row>
    <row r="172" spans="1:11" ht="12" customHeight="1" x14ac:dyDescent="0.25">
      <c r="A172" s="121" t="s">
        <v>210</v>
      </c>
      <c r="B172" s="97"/>
      <c r="C172" s="98"/>
      <c r="D172" s="97"/>
      <c r="E172" s="97"/>
      <c r="F172" s="97"/>
      <c r="G172" s="98"/>
      <c r="H172" s="97"/>
      <c r="I172" s="97"/>
      <c r="J172" s="98"/>
      <c r="K172" s="122"/>
    </row>
    <row r="173" spans="1:11" ht="12" customHeight="1" x14ac:dyDescent="0.25">
      <c r="A173" s="121" t="s">
        <v>179</v>
      </c>
      <c r="B173" s="97"/>
      <c r="C173" s="98"/>
      <c r="D173" s="97"/>
      <c r="E173" s="97"/>
      <c r="F173" s="97"/>
      <c r="G173" s="98"/>
      <c r="H173" s="97"/>
      <c r="I173" s="97"/>
      <c r="J173" s="98"/>
      <c r="K173" s="122"/>
    </row>
    <row r="174" spans="1:11" ht="12" customHeight="1" x14ac:dyDescent="0.25">
      <c r="A174" s="120" t="s">
        <v>232</v>
      </c>
      <c r="B174" s="95"/>
      <c r="C174" s="96"/>
      <c r="D174" s="95"/>
      <c r="E174" s="95"/>
      <c r="F174" s="95"/>
      <c r="G174" s="96"/>
      <c r="H174" s="95"/>
      <c r="I174" s="95"/>
      <c r="J174" s="96"/>
      <c r="K174" s="119"/>
    </row>
    <row r="175" spans="1:11" ht="12" customHeight="1" x14ac:dyDescent="0.25">
      <c r="A175" s="121" t="s">
        <v>233</v>
      </c>
      <c r="B175" s="97"/>
      <c r="C175" s="98"/>
      <c r="D175" s="97"/>
      <c r="E175" s="97"/>
      <c r="F175" s="97"/>
      <c r="G175" s="98"/>
      <c r="H175" s="97"/>
      <c r="I175" s="97"/>
      <c r="J175" s="98"/>
      <c r="K175" s="122"/>
    </row>
    <row r="176" spans="1:11" ht="12" customHeight="1" x14ac:dyDescent="0.25">
      <c r="A176" s="121" t="s">
        <v>234</v>
      </c>
      <c r="B176" s="97"/>
      <c r="C176" s="98"/>
      <c r="D176" s="97"/>
      <c r="E176" s="97"/>
      <c r="F176" s="97"/>
      <c r="G176" s="98"/>
      <c r="H176" s="97"/>
      <c r="I176" s="97"/>
      <c r="J176" s="98"/>
      <c r="K176" s="122"/>
    </row>
    <row r="177" spans="1:11" ht="15" customHeight="1" thickBot="1" x14ac:dyDescent="0.3">
      <c r="A177" s="129" t="s">
        <v>199</v>
      </c>
      <c r="B177" s="130"/>
      <c r="C177" s="131"/>
      <c r="D177" s="130"/>
      <c r="E177" s="130"/>
      <c r="F177" s="130"/>
      <c r="G177" s="131"/>
      <c r="H177" s="130"/>
      <c r="I177" s="130"/>
      <c r="J177" s="131"/>
      <c r="K177" s="132"/>
    </row>
    <row r="178" spans="1:11" ht="13.8" x14ac:dyDescent="0.3">
      <c r="A178" s="661" t="s">
        <v>573</v>
      </c>
      <c r="B178" s="661"/>
      <c r="C178" s="661"/>
      <c r="D178" s="661"/>
      <c r="E178" s="661"/>
      <c r="F178" s="661"/>
      <c r="G178" s="661"/>
      <c r="H178" s="661"/>
      <c r="I178" s="661"/>
      <c r="J178" s="661"/>
      <c r="K178" s="661"/>
    </row>
    <row r="179" spans="1:11" ht="13.8" x14ac:dyDescent="0.3">
      <c r="A179" s="578"/>
      <c r="B179" s="578"/>
      <c r="C179" s="578"/>
      <c r="D179" s="578"/>
      <c r="E179" s="578"/>
      <c r="F179" s="578"/>
      <c r="G179" s="578"/>
      <c r="H179" s="578"/>
      <c r="I179" s="578"/>
      <c r="J179" s="578"/>
      <c r="K179" s="578"/>
    </row>
    <row r="180" spans="1:11" x14ac:dyDescent="0.25">
      <c r="A180" s="89" t="str">
        <f>+zaglavna_stranica_FP!A35</f>
        <v>ГЛ.СЧЕТОВОДИТЕЛ: ..........................                                ДИРЕКТОР: ........................</v>
      </c>
    </row>
    <row r="181" spans="1:11" x14ac:dyDescent="0.25">
      <c r="A181" s="89" t="str">
        <f>+zaglavna_stranica_FP!A36</f>
        <v xml:space="preserve">                                           /……………………………./                                    /………...………………./</v>
      </c>
    </row>
  </sheetData>
  <sheetProtection formatCells="0" formatColumns="0" formatRows="0" selectLockedCells="1" autoFilter="0"/>
  <mergeCells count="9">
    <mergeCell ref="A1:K1"/>
    <mergeCell ref="A178:K178"/>
    <mergeCell ref="A3:K3"/>
    <mergeCell ref="A4:K4"/>
    <mergeCell ref="A6:A8"/>
    <mergeCell ref="B6:D6"/>
    <mergeCell ref="E6:E8"/>
    <mergeCell ref="F6:H6"/>
    <mergeCell ref="I6:K6"/>
  </mergeCells>
  <conditionalFormatting sqref="E10:F149 B10:B149 B151:B164 E151:F164 E166:F177 B166:B177">
    <cfRule type="cellIs" dxfId="15" priority="21" stopIfTrue="1" operator="equal">
      <formula>0</formula>
    </cfRule>
  </conditionalFormatting>
  <conditionalFormatting sqref="J10:J149 G10:G149 C10:C149 C151:C164 G151:G164 J151:J164 J166:J177 G166:G177 C166:C177">
    <cfRule type="cellIs" dxfId="14" priority="22" stopIfTrue="1" operator="lessThan">
      <formula>0</formula>
    </cfRule>
    <cfRule type="expression" dxfId="13" priority="23" stopIfTrue="1">
      <formula>ISERROR(C10)</formula>
    </cfRule>
  </conditionalFormatting>
  <conditionalFormatting sqref="K10:K149 H10:I149 D10:D149 D151:D164 H151:I164 K151:K164 K166:K177 H166:I177 D166:D177">
    <cfRule type="cellIs" dxfId="12" priority="24" stopIfTrue="1" operator="equal">
      <formula>0</formula>
    </cfRule>
    <cfRule type="expression" dxfId="11" priority="25" stopIfTrue="1">
      <formula>ISERROR(D10)</formula>
    </cfRule>
  </conditionalFormatting>
  <conditionalFormatting sqref="E150:F150 B150">
    <cfRule type="cellIs" dxfId="10" priority="11" stopIfTrue="1" operator="equal">
      <formula>0</formula>
    </cfRule>
  </conditionalFormatting>
  <conditionalFormatting sqref="E165:F165 B165">
    <cfRule type="cellIs" dxfId="9" priority="1" stopIfTrue="1" operator="equal">
      <formula>0</formula>
    </cfRule>
  </conditionalFormatting>
  <conditionalFormatting sqref="J150 G150 C150">
    <cfRule type="cellIs" dxfId="8" priority="12" stopIfTrue="1" operator="lessThan">
      <formula>0</formula>
    </cfRule>
    <cfRule type="expression" dxfId="7" priority="13" stopIfTrue="1">
      <formula>ISERROR(C150)</formula>
    </cfRule>
  </conditionalFormatting>
  <conditionalFormatting sqref="K150 H150:I150 D150">
    <cfRule type="cellIs" dxfId="6" priority="14" stopIfTrue="1" operator="equal">
      <formula>0</formula>
    </cfRule>
    <cfRule type="expression" dxfId="5" priority="15" stopIfTrue="1">
      <formula>ISERROR(D150)</formula>
    </cfRule>
  </conditionalFormatting>
  <conditionalFormatting sqref="J165 G165 C165">
    <cfRule type="cellIs" dxfId="4" priority="2" stopIfTrue="1" operator="lessThan">
      <formula>0</formula>
    </cfRule>
    <cfRule type="expression" dxfId="3" priority="3" stopIfTrue="1">
      <formula>ISERROR(C165)</formula>
    </cfRule>
  </conditionalFormatting>
  <conditionalFormatting sqref="K165 H165:I165 D165">
    <cfRule type="cellIs" dxfId="2" priority="4" stopIfTrue="1" operator="equal">
      <formula>0</formula>
    </cfRule>
    <cfRule type="expression" dxfId="1" priority="5" stopIfTrue="1">
      <formula>ISERROR(D165)</formula>
    </cfRule>
  </conditionalFormatting>
  <printOptions horizontalCentered="1" verticalCentered="1"/>
  <pageMargins left="0.31496062992125984" right="0.15748031496062992" top="0.35433070866141736" bottom="0.19685039370078741" header="0.23622047244094491" footer="0.15748031496062992"/>
  <pageSetup paperSize="9" scale="43" fitToHeight="2" orientation="landscape" r:id="rId1"/>
  <headerFooter alignWithMargins="0"/>
  <rowBreaks count="1" manualBreakCount="1">
    <brk id="106" max="10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30"/>
  <sheetViews>
    <sheetView topLeftCell="A7" zoomScaleNormal="100" zoomScaleSheetLayoutView="100" workbookViewId="0">
      <selection activeCell="I12" sqref="I12"/>
    </sheetView>
  </sheetViews>
  <sheetFormatPr defaultRowHeight="15.6" x14ac:dyDescent="0.3"/>
  <cols>
    <col min="1" max="1" width="4.44140625" style="177" customWidth="1"/>
    <col min="2" max="2" width="56.44140625" style="178" customWidth="1"/>
    <col min="3" max="3" width="15" style="178" customWidth="1"/>
    <col min="4" max="4" width="4.6640625" style="41" customWidth="1"/>
    <col min="5" max="5" width="9.109375" style="41"/>
  </cols>
  <sheetData>
    <row r="1" spans="1:5" x14ac:dyDescent="0.3">
      <c r="A1" s="678" t="str">
        <f>+zaglavna_stranica_FP!A6</f>
        <v xml:space="preserve">ФИНАНСОВ ПЛАН на  …..ДП </v>
      </c>
      <c r="B1" s="678"/>
      <c r="C1" s="176" t="str">
        <f>+zaglavna_stranica_FP!G6</f>
        <v>за 20…... г.</v>
      </c>
      <c r="D1" s="39"/>
      <c r="E1" s="39"/>
    </row>
    <row r="2" spans="1:5" x14ac:dyDescent="0.3">
      <c r="C2" s="288" t="s">
        <v>613</v>
      </c>
    </row>
    <row r="4" spans="1:5" s="585" customFormat="1" ht="13.8" x14ac:dyDescent="0.25">
      <c r="A4" s="675" t="s">
        <v>4</v>
      </c>
      <c r="B4" s="675"/>
      <c r="C4" s="675"/>
      <c r="D4" s="323"/>
      <c r="E4" s="323"/>
    </row>
    <row r="5" spans="1:5" s="585" customFormat="1" ht="13.8" x14ac:dyDescent="0.25">
      <c r="A5" s="675" t="s">
        <v>429</v>
      </c>
      <c r="B5" s="675"/>
      <c r="C5" s="675"/>
      <c r="D5" s="323"/>
      <c r="E5" s="323"/>
    </row>
    <row r="6" spans="1:5" ht="12.75" customHeight="1" x14ac:dyDescent="0.25">
      <c r="A6" s="180"/>
      <c r="B6" s="180"/>
      <c r="C6" s="181" t="s">
        <v>490</v>
      </c>
    </row>
    <row r="7" spans="1:5" ht="31.5" customHeight="1" x14ac:dyDescent="0.25">
      <c r="A7" s="182" t="s">
        <v>2</v>
      </c>
      <c r="B7" s="183" t="s">
        <v>235</v>
      </c>
      <c r="C7" s="183" t="s">
        <v>164</v>
      </c>
      <c r="D7" s="100"/>
      <c r="E7" s="100"/>
    </row>
    <row r="8" spans="1:5" s="106" customFormat="1" ht="11.25" customHeight="1" thickBot="1" x14ac:dyDescent="0.25">
      <c r="A8" s="275">
        <v>1</v>
      </c>
      <c r="B8" s="276">
        <v>2</v>
      </c>
      <c r="C8" s="277">
        <v>3</v>
      </c>
      <c r="D8" s="147"/>
      <c r="E8" s="147"/>
    </row>
    <row r="9" spans="1:5" ht="16.2" thickBot="1" x14ac:dyDescent="0.3">
      <c r="A9" s="182"/>
      <c r="B9" s="184" t="s">
        <v>237</v>
      </c>
      <c r="C9" s="444">
        <f>C10+C19+C22+C25+C27</f>
        <v>0</v>
      </c>
      <c r="D9" s="100"/>
      <c r="E9" s="100"/>
    </row>
    <row r="10" spans="1:5" ht="16.2" thickBot="1" x14ac:dyDescent="0.3">
      <c r="A10" s="185" t="s">
        <v>17</v>
      </c>
      <c r="B10" s="184" t="s">
        <v>431</v>
      </c>
      <c r="C10" s="445">
        <f>C11+C15+C16</f>
        <v>0</v>
      </c>
      <c r="D10" s="100"/>
      <c r="E10" s="100"/>
    </row>
    <row r="11" spans="1:5" x14ac:dyDescent="0.25">
      <c r="A11" s="186" t="s">
        <v>9</v>
      </c>
      <c r="B11" s="560" t="s">
        <v>435</v>
      </c>
      <c r="C11" s="446">
        <f>+C12+C13+C14</f>
        <v>0</v>
      </c>
      <c r="D11" s="100"/>
      <c r="E11" s="100"/>
    </row>
    <row r="12" spans="1:5" x14ac:dyDescent="0.25">
      <c r="A12" s="186" t="s">
        <v>146</v>
      </c>
      <c r="B12" s="187" t="s">
        <v>238</v>
      </c>
      <c r="C12" s="449"/>
      <c r="D12" s="100"/>
      <c r="E12" s="100"/>
    </row>
    <row r="13" spans="1:5" x14ac:dyDescent="0.25">
      <c r="A13" s="186" t="s">
        <v>147</v>
      </c>
      <c r="B13" s="560" t="s">
        <v>239</v>
      </c>
      <c r="C13" s="449"/>
      <c r="D13" s="100"/>
      <c r="E13" s="100"/>
    </row>
    <row r="14" spans="1:5" x14ac:dyDescent="0.25">
      <c r="A14" s="186" t="s">
        <v>148</v>
      </c>
      <c r="B14" s="560" t="s">
        <v>240</v>
      </c>
      <c r="C14" s="449"/>
      <c r="D14" s="100"/>
      <c r="E14" s="100"/>
    </row>
    <row r="15" spans="1:5" x14ac:dyDescent="0.25">
      <c r="A15" s="186" t="s">
        <v>11</v>
      </c>
      <c r="B15" s="560" t="s">
        <v>430</v>
      </c>
      <c r="C15" s="449"/>
      <c r="D15" s="100"/>
      <c r="E15" s="100"/>
    </row>
    <row r="16" spans="1:5" x14ac:dyDescent="0.25">
      <c r="A16" s="186" t="s">
        <v>13</v>
      </c>
      <c r="B16" s="560" t="s">
        <v>432</v>
      </c>
      <c r="C16" s="447">
        <f>+C17+C18</f>
        <v>0</v>
      </c>
      <c r="D16" s="100"/>
      <c r="E16" s="100"/>
    </row>
    <row r="17" spans="1:5" x14ac:dyDescent="0.25">
      <c r="A17" s="186" t="s">
        <v>414</v>
      </c>
      <c r="B17" s="560" t="s">
        <v>415</v>
      </c>
      <c r="C17" s="449"/>
      <c r="D17" s="100"/>
      <c r="E17" s="100"/>
    </row>
    <row r="18" spans="1:5" ht="16.2" thickBot="1" x14ac:dyDescent="0.3">
      <c r="A18" s="188" t="s">
        <v>416</v>
      </c>
      <c r="B18" s="189" t="s">
        <v>417</v>
      </c>
      <c r="C18" s="449"/>
      <c r="D18" s="100"/>
      <c r="E18" s="100"/>
    </row>
    <row r="19" spans="1:5" ht="16.2" thickBot="1" x14ac:dyDescent="0.3">
      <c r="A19" s="191" t="s">
        <v>19</v>
      </c>
      <c r="B19" s="192" t="s">
        <v>241</v>
      </c>
      <c r="C19" s="445">
        <f>C20+C21</f>
        <v>0</v>
      </c>
      <c r="D19" s="100"/>
      <c r="E19" s="100"/>
    </row>
    <row r="20" spans="1:5" x14ac:dyDescent="0.25">
      <c r="A20" s="190" t="s">
        <v>9</v>
      </c>
      <c r="B20" s="187" t="s">
        <v>242</v>
      </c>
      <c r="C20" s="448"/>
      <c r="D20" s="100"/>
      <c r="E20" s="100"/>
    </row>
    <row r="21" spans="1:5" ht="16.2" thickBot="1" x14ac:dyDescent="0.3">
      <c r="A21" s="190" t="s">
        <v>11</v>
      </c>
      <c r="B21" s="187" t="s">
        <v>243</v>
      </c>
      <c r="C21" s="451"/>
      <c r="D21" s="100"/>
      <c r="E21" s="100"/>
    </row>
    <row r="22" spans="1:5" ht="31.8" thickBot="1" x14ac:dyDescent="0.3">
      <c r="A22" s="191" t="s">
        <v>21</v>
      </c>
      <c r="B22" s="193" t="s">
        <v>244</v>
      </c>
      <c r="C22" s="445">
        <f>C23+C24</f>
        <v>0</v>
      </c>
      <c r="D22" s="100"/>
      <c r="E22" s="100"/>
    </row>
    <row r="23" spans="1:5" x14ac:dyDescent="0.25">
      <c r="A23" s="190" t="s">
        <v>9</v>
      </c>
      <c r="B23" s="189" t="s">
        <v>245</v>
      </c>
      <c r="C23" s="448"/>
      <c r="D23" s="100"/>
      <c r="E23" s="100"/>
    </row>
    <row r="24" spans="1:5" x14ac:dyDescent="0.25">
      <c r="A24" s="190" t="s">
        <v>11</v>
      </c>
      <c r="B24" s="189" t="s">
        <v>246</v>
      </c>
      <c r="C24" s="449"/>
      <c r="D24" s="100"/>
      <c r="E24" s="100"/>
    </row>
    <row r="25" spans="1:5" x14ac:dyDescent="0.25">
      <c r="A25" s="191" t="s">
        <v>247</v>
      </c>
      <c r="B25" s="194" t="s">
        <v>248</v>
      </c>
      <c r="C25" s="450"/>
      <c r="D25" s="100"/>
      <c r="E25" s="100"/>
    </row>
    <row r="26" spans="1:5" x14ac:dyDescent="0.25">
      <c r="A26" s="190" t="s">
        <v>9</v>
      </c>
      <c r="B26" s="195" t="s">
        <v>249</v>
      </c>
      <c r="C26" s="450"/>
      <c r="D26" s="100"/>
      <c r="E26" s="100"/>
    </row>
    <row r="27" spans="1:5" ht="31.2" x14ac:dyDescent="0.25">
      <c r="A27" s="183" t="s">
        <v>121</v>
      </c>
      <c r="B27" s="196" t="s">
        <v>463</v>
      </c>
      <c r="C27" s="450"/>
      <c r="D27" s="100"/>
      <c r="E27" s="100"/>
    </row>
    <row r="28" spans="1:5" x14ac:dyDescent="0.25">
      <c r="A28" s="179"/>
      <c r="B28" s="197"/>
      <c r="C28" s="198"/>
      <c r="D28" s="100"/>
      <c r="E28" s="100"/>
    </row>
    <row r="29" spans="1:5" ht="24" customHeight="1" x14ac:dyDescent="0.25">
      <c r="A29" s="676" t="str">
        <f>+zaglavna_stranica_FP!A35</f>
        <v>ГЛ.СЧЕТОВОДИТЕЛ: ..........................                                ДИРЕКТОР: ........................</v>
      </c>
      <c r="B29" s="676"/>
      <c r="C29" s="676"/>
      <c r="D29" s="536"/>
      <c r="E29" s="101"/>
    </row>
    <row r="30" spans="1:5" x14ac:dyDescent="0.3">
      <c r="A30" s="677" t="str">
        <f>+zaglavna_stranica_FP!A36</f>
        <v xml:space="preserve">                                           /……………………………./                                    /………...………………./</v>
      </c>
      <c r="B30" s="677"/>
      <c r="C30" s="677"/>
      <c r="D30" s="537"/>
    </row>
  </sheetData>
  <mergeCells count="5">
    <mergeCell ref="A4:C4"/>
    <mergeCell ref="A5:C5"/>
    <mergeCell ref="A29:C29"/>
    <mergeCell ref="A30:C30"/>
    <mergeCell ref="A1:B1"/>
  </mergeCells>
  <conditionalFormatting sqref="C25">
    <cfRule type="cellIs" dxfId="0" priority="1" stopIfTrue="1" operator="lessThan">
      <formula>C26</formula>
    </cfRule>
  </conditionalFormatting>
  <printOptions horizontalCentered="1"/>
  <pageMargins left="0.9055118110236221" right="0.70866141732283472" top="0.74803149606299213" bottom="0.74803149606299213" header="0.31496062992125984" footer="0.31496062992125984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92"/>
  <sheetViews>
    <sheetView zoomScaleNormal="100" zoomScaleSheetLayoutView="100" zoomScalePageLayoutView="150" workbookViewId="0">
      <selection activeCell="G3" sqref="G3"/>
    </sheetView>
  </sheetViews>
  <sheetFormatPr defaultColWidth="9.109375" defaultRowHeight="13.8" x14ac:dyDescent="0.25"/>
  <cols>
    <col min="1" max="1" width="7.88671875" style="286" customWidth="1"/>
    <col min="2" max="2" width="50.6640625" style="285" customWidth="1"/>
    <col min="3" max="3" width="6.88671875" style="286" customWidth="1"/>
    <col min="4" max="4" width="10.44140625" style="285" customWidth="1"/>
    <col min="5" max="5" width="12.6640625" style="285" customWidth="1"/>
    <col min="6" max="6" width="13.5546875" style="285" customWidth="1"/>
    <col min="7" max="16384" width="9.109375" style="42"/>
  </cols>
  <sheetData>
    <row r="1" spans="1:6" s="587" customFormat="1" ht="21.75" customHeight="1" x14ac:dyDescent="0.3">
      <c r="A1" s="678" t="str">
        <f>+zaglavna_stranica_FP!A6</f>
        <v xml:space="preserve">ФИНАНСОВ ПЛАН на  …..ДП </v>
      </c>
      <c r="B1" s="678"/>
      <c r="C1" s="678"/>
      <c r="D1" s="678"/>
      <c r="E1" s="176" t="str">
        <f>+zaglavna_stranica_FP!G6</f>
        <v>за 20…... г.</v>
      </c>
      <c r="F1" s="586"/>
    </row>
    <row r="2" spans="1:6" ht="12.75" customHeight="1" x14ac:dyDescent="0.25">
      <c r="B2" s="284"/>
      <c r="D2" s="287"/>
      <c r="E2" s="287"/>
      <c r="F2" s="288" t="s">
        <v>614</v>
      </c>
    </row>
    <row r="3" spans="1:6" s="6" customFormat="1" ht="25.5" customHeight="1" x14ac:dyDescent="0.25">
      <c r="A3" s="286"/>
      <c r="B3" s="675" t="s">
        <v>250</v>
      </c>
      <c r="C3" s="675"/>
      <c r="D3" s="675"/>
      <c r="E3" s="679"/>
      <c r="F3" s="679"/>
    </row>
    <row r="4" spans="1:6" s="6" customFormat="1" ht="16.5" customHeight="1" x14ac:dyDescent="0.25">
      <c r="A4" s="286"/>
      <c r="B4" s="675" t="s">
        <v>433</v>
      </c>
      <c r="C4" s="675"/>
      <c r="D4" s="675"/>
      <c r="E4" s="679"/>
      <c r="F4" s="679"/>
    </row>
    <row r="5" spans="1:6" ht="12.75" customHeight="1" x14ac:dyDescent="0.25">
      <c r="F5" s="290" t="s">
        <v>490</v>
      </c>
    </row>
    <row r="6" spans="1:6" s="43" customFormat="1" ht="36.75" customHeight="1" x14ac:dyDescent="0.25">
      <c r="A6" s="155" t="s">
        <v>2</v>
      </c>
      <c r="B6" s="291" t="s">
        <v>251</v>
      </c>
      <c r="C6" s="292" t="s">
        <v>252</v>
      </c>
      <c r="D6" s="293" t="s">
        <v>253</v>
      </c>
      <c r="E6" s="293" t="s">
        <v>254</v>
      </c>
      <c r="F6" s="293" t="s">
        <v>489</v>
      </c>
    </row>
    <row r="7" spans="1:6" s="148" customFormat="1" ht="12.75" customHeight="1" thickBot="1" x14ac:dyDescent="0.25">
      <c r="A7" s="294">
        <v>1</v>
      </c>
      <c r="B7" s="295">
        <v>2</v>
      </c>
      <c r="C7" s="296">
        <v>3</v>
      </c>
      <c r="D7" s="296">
        <v>4</v>
      </c>
      <c r="E7" s="296">
        <v>5</v>
      </c>
      <c r="F7" s="296">
        <v>6</v>
      </c>
    </row>
    <row r="8" spans="1:6" ht="14.4" thickBot="1" x14ac:dyDescent="0.3">
      <c r="A8" s="297"/>
      <c r="B8" s="298" t="s">
        <v>255</v>
      </c>
      <c r="C8" s="299" t="s">
        <v>27</v>
      </c>
      <c r="D8" s="300"/>
      <c r="E8" s="301" t="s">
        <v>256</v>
      </c>
      <c r="F8" s="452">
        <f>F10+F9+F16+F20+F25+F29+F32+F40+F41+F42+F43+F44</f>
        <v>0</v>
      </c>
    </row>
    <row r="9" spans="1:6" ht="46.5" customHeight="1" thickBot="1" x14ac:dyDescent="0.3">
      <c r="A9" s="548"/>
      <c r="B9" s="45" t="s">
        <v>464</v>
      </c>
      <c r="C9" s="470" t="s">
        <v>27</v>
      </c>
      <c r="D9" s="549" t="s">
        <v>256</v>
      </c>
      <c r="E9" s="549" t="s">
        <v>256</v>
      </c>
      <c r="F9" s="455"/>
    </row>
    <row r="10" spans="1:6" ht="14.4" thickBot="1" x14ac:dyDescent="0.3">
      <c r="A10" s="303" t="s">
        <v>418</v>
      </c>
      <c r="B10" s="298" t="s">
        <v>434</v>
      </c>
      <c r="C10" s="155" t="s">
        <v>27</v>
      </c>
      <c r="D10" s="304" t="s">
        <v>256</v>
      </c>
      <c r="E10" s="304" t="s">
        <v>256</v>
      </c>
      <c r="F10" s="453">
        <f>+F11</f>
        <v>0</v>
      </c>
    </row>
    <row r="11" spans="1:6" x14ac:dyDescent="0.25">
      <c r="A11" s="305" t="s">
        <v>9</v>
      </c>
      <c r="B11" s="297" t="s">
        <v>436</v>
      </c>
      <c r="C11" s="299" t="s">
        <v>27</v>
      </c>
      <c r="D11" s="306" t="s">
        <v>256</v>
      </c>
      <c r="E11" s="306" t="s">
        <v>256</v>
      </c>
      <c r="F11" s="454">
        <f>F12+F13+F14+F15</f>
        <v>0</v>
      </c>
    </row>
    <row r="12" spans="1:6" x14ac:dyDescent="0.25">
      <c r="A12" s="305" t="s">
        <v>146</v>
      </c>
      <c r="B12" s="550" t="s">
        <v>465</v>
      </c>
      <c r="C12" s="299" t="s">
        <v>27</v>
      </c>
      <c r="D12" s="306" t="s">
        <v>256</v>
      </c>
      <c r="E12" s="306" t="s">
        <v>256</v>
      </c>
      <c r="F12" s="455"/>
    </row>
    <row r="13" spans="1:6" x14ac:dyDescent="0.25">
      <c r="A13" s="305" t="s">
        <v>147</v>
      </c>
      <c r="B13" s="550" t="s">
        <v>466</v>
      </c>
      <c r="C13" s="299" t="s">
        <v>27</v>
      </c>
      <c r="D13" s="306" t="s">
        <v>256</v>
      </c>
      <c r="E13" s="306" t="s">
        <v>256</v>
      </c>
      <c r="F13" s="455"/>
    </row>
    <row r="14" spans="1:6" x14ac:dyDescent="0.25">
      <c r="A14" s="305" t="s">
        <v>149</v>
      </c>
      <c r="B14" s="550" t="s">
        <v>557</v>
      </c>
      <c r="C14" s="299" t="s">
        <v>27</v>
      </c>
      <c r="D14" s="306" t="s">
        <v>256</v>
      </c>
      <c r="E14" s="306" t="s">
        <v>256</v>
      </c>
      <c r="F14" s="455"/>
    </row>
    <row r="15" spans="1:6" ht="14.4" thickBot="1" x14ac:dyDescent="0.3">
      <c r="A15" s="305" t="s">
        <v>269</v>
      </c>
      <c r="B15" s="550" t="s">
        <v>576</v>
      </c>
      <c r="C15" s="299" t="s">
        <v>27</v>
      </c>
      <c r="D15" s="306" t="s">
        <v>256</v>
      </c>
      <c r="E15" s="306" t="s">
        <v>256</v>
      </c>
      <c r="F15" s="455"/>
    </row>
    <row r="16" spans="1:6" ht="14.4" thickBot="1" x14ac:dyDescent="0.3">
      <c r="A16" s="155" t="s">
        <v>19</v>
      </c>
      <c r="B16" s="298" t="s">
        <v>257</v>
      </c>
      <c r="C16" s="155" t="s">
        <v>27</v>
      </c>
      <c r="D16" s="307" t="s">
        <v>256</v>
      </c>
      <c r="E16" s="307" t="s">
        <v>256</v>
      </c>
      <c r="F16" s="456">
        <f>F17+F18+F19</f>
        <v>0</v>
      </c>
    </row>
    <row r="17" spans="1:6" x14ac:dyDescent="0.25">
      <c r="A17" s="299" t="s">
        <v>9</v>
      </c>
      <c r="B17" s="297" t="s">
        <v>419</v>
      </c>
      <c r="C17" s="299" t="s">
        <v>33</v>
      </c>
      <c r="D17" s="457"/>
      <c r="E17" s="458"/>
      <c r="F17" s="459"/>
    </row>
    <row r="18" spans="1:6" x14ac:dyDescent="0.25">
      <c r="A18" s="299" t="s">
        <v>11</v>
      </c>
      <c r="B18" s="297" t="s">
        <v>420</v>
      </c>
      <c r="C18" s="307" t="s">
        <v>33</v>
      </c>
      <c r="D18" s="457"/>
      <c r="E18" s="458"/>
      <c r="F18" s="460"/>
    </row>
    <row r="19" spans="1:6" ht="14.4" thickBot="1" x14ac:dyDescent="0.3">
      <c r="A19" s="299" t="s">
        <v>13</v>
      </c>
      <c r="B19" s="297" t="s">
        <v>412</v>
      </c>
      <c r="C19" s="307" t="s">
        <v>33</v>
      </c>
      <c r="D19" s="457"/>
      <c r="E19" s="458"/>
      <c r="F19" s="461"/>
    </row>
    <row r="20" spans="1:6" ht="14.4" thickBot="1" x14ac:dyDescent="0.3">
      <c r="A20" s="155" t="s">
        <v>21</v>
      </c>
      <c r="B20" s="298" t="s">
        <v>259</v>
      </c>
      <c r="C20" s="301" t="s">
        <v>260</v>
      </c>
      <c r="D20" s="462">
        <f>SUM(D21:D24)</f>
        <v>0</v>
      </c>
      <c r="E20" s="463">
        <f>SUM(E21:E24)</f>
        <v>0</v>
      </c>
      <c r="F20" s="452">
        <f>SUM(F21:F24)</f>
        <v>0</v>
      </c>
    </row>
    <row r="21" spans="1:6" x14ac:dyDescent="0.25">
      <c r="A21" s="299" t="s">
        <v>9</v>
      </c>
      <c r="B21" s="297" t="s">
        <v>261</v>
      </c>
      <c r="C21" s="307" t="s">
        <v>260</v>
      </c>
      <c r="D21" s="464"/>
      <c r="E21" s="464"/>
      <c r="F21" s="465"/>
    </row>
    <row r="22" spans="1:6" x14ac:dyDescent="0.25">
      <c r="A22" s="299" t="s">
        <v>11</v>
      </c>
      <c r="B22" s="297" t="s">
        <v>262</v>
      </c>
      <c r="C22" s="307" t="s">
        <v>260</v>
      </c>
      <c r="D22" s="464"/>
      <c r="E22" s="464"/>
      <c r="F22" s="465"/>
    </row>
    <row r="23" spans="1:6" x14ac:dyDescent="0.25">
      <c r="A23" s="299" t="s">
        <v>13</v>
      </c>
      <c r="B23" s="297" t="s">
        <v>263</v>
      </c>
      <c r="C23" s="307" t="s">
        <v>260</v>
      </c>
      <c r="D23" s="464"/>
      <c r="E23" s="464"/>
      <c r="F23" s="465"/>
    </row>
    <row r="24" spans="1:6" ht="14.4" thickBot="1" x14ac:dyDescent="0.3">
      <c r="A24" s="299" t="s">
        <v>14</v>
      </c>
      <c r="B24" s="297" t="s">
        <v>558</v>
      </c>
      <c r="C24" s="307"/>
      <c r="D24" s="464"/>
      <c r="E24" s="464"/>
      <c r="F24" s="466"/>
    </row>
    <row r="25" spans="1:6" ht="28.2" thickBot="1" x14ac:dyDescent="0.3">
      <c r="A25" s="155" t="s">
        <v>247</v>
      </c>
      <c r="B25" s="308" t="s">
        <v>264</v>
      </c>
      <c r="C25" s="301" t="s">
        <v>71</v>
      </c>
      <c r="D25" s="462">
        <f>SUM(D26:D28)</f>
        <v>0</v>
      </c>
      <c r="E25" s="463">
        <f>SUM(E26:E28)</f>
        <v>0</v>
      </c>
      <c r="F25" s="452">
        <f>SUM(F26:F28)</f>
        <v>0</v>
      </c>
    </row>
    <row r="26" spans="1:6" x14ac:dyDescent="0.25">
      <c r="A26" s="299" t="s">
        <v>9</v>
      </c>
      <c r="B26" s="297" t="s">
        <v>265</v>
      </c>
      <c r="C26" s="307" t="s">
        <v>71</v>
      </c>
      <c r="D26" s="464"/>
      <c r="E26" s="464"/>
      <c r="F26" s="465"/>
    </row>
    <row r="27" spans="1:6" x14ac:dyDescent="0.25">
      <c r="A27" s="299" t="s">
        <v>11</v>
      </c>
      <c r="B27" s="297" t="s">
        <v>266</v>
      </c>
      <c r="C27" s="307" t="s">
        <v>71</v>
      </c>
      <c r="D27" s="464"/>
      <c r="E27" s="464"/>
      <c r="F27" s="467"/>
    </row>
    <row r="28" spans="1:6" x14ac:dyDescent="0.25">
      <c r="A28" s="299" t="s">
        <v>13</v>
      </c>
      <c r="B28" s="297" t="s">
        <v>267</v>
      </c>
      <c r="C28" s="307" t="s">
        <v>71</v>
      </c>
      <c r="D28" s="464"/>
      <c r="E28" s="464"/>
      <c r="F28" s="467"/>
    </row>
    <row r="29" spans="1:6" x14ac:dyDescent="0.25">
      <c r="A29" s="155" t="s">
        <v>121</v>
      </c>
      <c r="B29" s="298" t="s">
        <v>268</v>
      </c>
      <c r="C29" s="301" t="s">
        <v>27</v>
      </c>
      <c r="D29" s="457" t="s">
        <v>256</v>
      </c>
      <c r="E29" s="468" t="s">
        <v>256</v>
      </c>
      <c r="F29" s="469"/>
    </row>
    <row r="30" spans="1:6" x14ac:dyDescent="0.25">
      <c r="A30" s="299" t="s">
        <v>9</v>
      </c>
      <c r="B30" s="309" t="s">
        <v>437</v>
      </c>
      <c r="C30" s="307" t="s">
        <v>33</v>
      </c>
      <c r="D30" s="464"/>
      <c r="E30" s="470"/>
      <c r="F30" s="471"/>
    </row>
    <row r="31" spans="1:6" ht="14.4" thickBot="1" x14ac:dyDescent="0.3">
      <c r="A31" s="299" t="s">
        <v>11</v>
      </c>
      <c r="B31" s="309" t="s">
        <v>438</v>
      </c>
      <c r="C31" s="307" t="s">
        <v>33</v>
      </c>
      <c r="D31" s="464"/>
      <c r="E31" s="470"/>
      <c r="F31" s="472"/>
    </row>
    <row r="32" spans="1:6" ht="28.2" thickBot="1" x14ac:dyDescent="0.3">
      <c r="A32" s="155" t="s">
        <v>271</v>
      </c>
      <c r="B32" s="302" t="s">
        <v>421</v>
      </c>
      <c r="C32" s="301" t="s">
        <v>33</v>
      </c>
      <c r="D32" s="462">
        <f>SUM(D33:D39)</f>
        <v>0</v>
      </c>
      <c r="E32" s="463">
        <f>SUM(E33:E39)</f>
        <v>0</v>
      </c>
      <c r="F32" s="452">
        <f>SUM(F33:F39)</f>
        <v>0</v>
      </c>
    </row>
    <row r="33" spans="1:6" ht="17.399999999999999" customHeight="1" x14ac:dyDescent="0.25">
      <c r="A33" s="299" t="s">
        <v>9</v>
      </c>
      <c r="B33" s="297" t="s">
        <v>272</v>
      </c>
      <c r="C33" s="307" t="s">
        <v>33</v>
      </c>
      <c r="D33" s="464"/>
      <c r="E33" s="464"/>
      <c r="F33" s="465"/>
    </row>
    <row r="34" spans="1:6" x14ac:dyDescent="0.25">
      <c r="A34" s="299" t="s">
        <v>11</v>
      </c>
      <c r="B34" s="297" t="s">
        <v>273</v>
      </c>
      <c r="C34" s="307" t="s">
        <v>33</v>
      </c>
      <c r="D34" s="464"/>
      <c r="E34" s="464"/>
      <c r="F34" s="467"/>
    </row>
    <row r="35" spans="1:6" x14ac:dyDescent="0.25">
      <c r="A35" s="299" t="s">
        <v>13</v>
      </c>
      <c r="B35" s="297" t="s">
        <v>274</v>
      </c>
      <c r="C35" s="307" t="s">
        <v>33</v>
      </c>
      <c r="D35" s="464"/>
      <c r="E35" s="464"/>
      <c r="F35" s="467"/>
    </row>
    <row r="36" spans="1:6" x14ac:dyDescent="0.25">
      <c r="A36" s="299" t="s">
        <v>14</v>
      </c>
      <c r="B36" s="297" t="s">
        <v>275</v>
      </c>
      <c r="C36" s="307" t="s">
        <v>33</v>
      </c>
      <c r="D36" s="464"/>
      <c r="E36" s="464"/>
      <c r="F36" s="467"/>
    </row>
    <row r="37" spans="1:6" s="46" customFormat="1" x14ac:dyDescent="0.25">
      <c r="A37" s="299" t="s">
        <v>16</v>
      </c>
      <c r="B37" s="297" t="s">
        <v>276</v>
      </c>
      <c r="C37" s="307" t="s">
        <v>33</v>
      </c>
      <c r="D37" s="464"/>
      <c r="E37" s="464"/>
      <c r="F37" s="467"/>
    </row>
    <row r="38" spans="1:6" x14ac:dyDescent="0.25">
      <c r="A38" s="299" t="s">
        <v>28</v>
      </c>
      <c r="B38" s="310" t="s">
        <v>424</v>
      </c>
      <c r="C38" s="307" t="s">
        <v>33</v>
      </c>
      <c r="D38" s="464"/>
      <c r="E38" s="464"/>
      <c r="F38" s="467"/>
    </row>
    <row r="39" spans="1:6" ht="14.4" thickBot="1" x14ac:dyDescent="0.3">
      <c r="A39" s="299">
        <v>7</v>
      </c>
      <c r="B39" s="297" t="s">
        <v>277</v>
      </c>
      <c r="C39" s="307" t="s">
        <v>33</v>
      </c>
      <c r="D39" s="464"/>
      <c r="E39" s="464"/>
      <c r="F39" s="473"/>
    </row>
    <row r="40" spans="1:6" ht="14.4" thickBot="1" x14ac:dyDescent="0.3">
      <c r="A40" s="155" t="s">
        <v>124</v>
      </c>
      <c r="B40" s="298" t="s">
        <v>278</v>
      </c>
      <c r="C40" s="301" t="s">
        <v>27</v>
      </c>
      <c r="D40" s="457" t="s">
        <v>256</v>
      </c>
      <c r="E40" s="468" t="s">
        <v>256</v>
      </c>
      <c r="F40" s="474"/>
    </row>
    <row r="41" spans="1:6" ht="21" customHeight="1" thickBot="1" x14ac:dyDescent="0.3">
      <c r="A41" s="155" t="s">
        <v>422</v>
      </c>
      <c r="B41" s="298" t="s">
        <v>280</v>
      </c>
      <c r="C41" s="301" t="s">
        <v>27</v>
      </c>
      <c r="D41" s="457" t="s">
        <v>256</v>
      </c>
      <c r="E41" s="468" t="s">
        <v>256</v>
      </c>
      <c r="F41" s="474"/>
    </row>
    <row r="42" spans="1:6" ht="48" customHeight="1" thickBot="1" x14ac:dyDescent="0.3">
      <c r="A42" s="155" t="s">
        <v>279</v>
      </c>
      <c r="B42" s="308" t="s">
        <v>468</v>
      </c>
      <c r="C42" s="301" t="s">
        <v>27</v>
      </c>
      <c r="D42" s="457" t="s">
        <v>256</v>
      </c>
      <c r="E42" s="468" t="s">
        <v>256</v>
      </c>
      <c r="F42" s="474"/>
    </row>
    <row r="43" spans="1:6" ht="28.2" thickBot="1" x14ac:dyDescent="0.3">
      <c r="A43" s="155" t="s">
        <v>423</v>
      </c>
      <c r="B43" s="311" t="s">
        <v>282</v>
      </c>
      <c r="C43" s="312" t="s">
        <v>27</v>
      </c>
      <c r="D43" s="475" t="s">
        <v>256</v>
      </c>
      <c r="E43" s="476" t="s">
        <v>256</v>
      </c>
      <c r="F43" s="477"/>
    </row>
    <row r="44" spans="1:6" ht="28.2" thickBot="1" x14ac:dyDescent="0.3">
      <c r="A44" s="155" t="s">
        <v>281</v>
      </c>
      <c r="B44" s="302" t="s">
        <v>467</v>
      </c>
      <c r="C44" s="301" t="s">
        <v>27</v>
      </c>
      <c r="D44" s="457" t="s">
        <v>256</v>
      </c>
      <c r="E44" s="468" t="s">
        <v>256</v>
      </c>
      <c r="F44" s="474"/>
    </row>
    <row r="45" spans="1:6" ht="9" customHeight="1" x14ac:dyDescent="0.25">
      <c r="A45" s="313"/>
      <c r="B45" s="314"/>
      <c r="C45" s="313"/>
      <c r="D45" s="315"/>
      <c r="E45" s="316"/>
      <c r="F45" s="317"/>
    </row>
    <row r="46" spans="1:6" s="146" customFormat="1" ht="30" customHeight="1" x14ac:dyDescent="0.25">
      <c r="A46" s="36"/>
      <c r="B46" s="36" t="s">
        <v>470</v>
      </c>
      <c r="C46" s="88" t="s">
        <v>252</v>
      </c>
      <c r="D46" s="88" t="s">
        <v>236</v>
      </c>
      <c r="E46" s="289"/>
      <c r="F46" s="318"/>
    </row>
    <row r="47" spans="1:6" s="145" customFormat="1" ht="27.6" x14ac:dyDescent="0.25">
      <c r="A47" s="88" t="s">
        <v>140</v>
      </c>
      <c r="B47" s="31" t="s">
        <v>484</v>
      </c>
      <c r="C47" s="155" t="s">
        <v>33</v>
      </c>
      <c r="D47" s="104"/>
      <c r="E47" s="319"/>
      <c r="F47" s="318"/>
    </row>
    <row r="48" spans="1:6" s="145" customFormat="1" x14ac:dyDescent="0.25">
      <c r="A48" s="88" t="s">
        <v>142</v>
      </c>
      <c r="B48" s="31" t="s">
        <v>351</v>
      </c>
      <c r="C48" s="156" t="s">
        <v>27</v>
      </c>
      <c r="D48" s="104"/>
      <c r="E48" s="319"/>
      <c r="F48" s="318"/>
    </row>
    <row r="49" spans="1:6" s="145" customFormat="1" x14ac:dyDescent="0.25">
      <c r="A49" s="88" t="s">
        <v>143</v>
      </c>
      <c r="B49" s="104" t="s">
        <v>469</v>
      </c>
      <c r="C49" s="155" t="s">
        <v>27</v>
      </c>
      <c r="D49" s="104"/>
      <c r="E49" s="319"/>
      <c r="F49" s="318"/>
    </row>
    <row r="50" spans="1:6" ht="15" customHeight="1" x14ac:dyDescent="0.25"/>
    <row r="51" spans="1:6" s="144" customFormat="1" ht="30.75" customHeight="1" x14ac:dyDescent="0.25">
      <c r="A51" s="680" t="s">
        <v>578</v>
      </c>
      <c r="B51" s="680"/>
      <c r="C51" s="680"/>
      <c r="D51" s="680"/>
      <c r="E51" s="680"/>
      <c r="F51" s="680"/>
    </row>
    <row r="52" spans="1:6" ht="28.5" customHeight="1" x14ac:dyDescent="0.25">
      <c r="A52" s="538" t="str">
        <f>pril.3.1.!A29</f>
        <v>ГЛ.СЧЕТОВОДИТЕЛ: ..........................                                ДИРЕКТОР: ........................</v>
      </c>
      <c r="B52" s="538"/>
      <c r="C52" s="538"/>
      <c r="D52" s="538"/>
      <c r="E52" s="538"/>
      <c r="F52" s="538"/>
    </row>
    <row r="53" spans="1:6" ht="20.25" customHeight="1" x14ac:dyDescent="0.25">
      <c r="A53" s="681" t="str">
        <f>pril.3.1.!A30</f>
        <v xml:space="preserve">                                           /……………………………./                                    /………...………………./</v>
      </c>
      <c r="B53" s="681"/>
      <c r="C53" s="681"/>
      <c r="D53" s="681"/>
      <c r="E53" s="681"/>
      <c r="F53" s="681"/>
    </row>
    <row r="54" spans="1:6" x14ac:dyDescent="0.25">
      <c r="B54" s="287"/>
      <c r="C54" s="320"/>
      <c r="D54" s="287"/>
      <c r="E54" s="287"/>
      <c r="F54" s="287"/>
    </row>
    <row r="55" spans="1:6" x14ac:dyDescent="0.25">
      <c r="B55" s="287"/>
      <c r="C55" s="320"/>
      <c r="D55" s="287"/>
      <c r="E55" s="287"/>
      <c r="F55" s="287"/>
    </row>
    <row r="56" spans="1:6" x14ac:dyDescent="0.25">
      <c r="B56" s="287"/>
      <c r="C56" s="320"/>
      <c r="D56" s="287"/>
      <c r="E56" s="287"/>
      <c r="F56" s="287"/>
    </row>
    <row r="57" spans="1:6" x14ac:dyDescent="0.25">
      <c r="B57" s="287"/>
      <c r="C57" s="320"/>
      <c r="D57" s="287"/>
      <c r="E57" s="287"/>
      <c r="F57" s="287"/>
    </row>
    <row r="58" spans="1:6" x14ac:dyDescent="0.25">
      <c r="B58" s="287"/>
      <c r="C58" s="320"/>
      <c r="D58" s="287"/>
      <c r="E58" s="287"/>
      <c r="F58" s="287"/>
    </row>
    <row r="59" spans="1:6" x14ac:dyDescent="0.25">
      <c r="B59" s="287"/>
      <c r="C59" s="320"/>
      <c r="D59" s="287"/>
      <c r="E59" s="287"/>
      <c r="F59" s="287"/>
    </row>
    <row r="60" spans="1:6" x14ac:dyDescent="0.25">
      <c r="B60" s="287"/>
      <c r="C60" s="320"/>
      <c r="D60" s="287"/>
      <c r="E60" s="287"/>
      <c r="F60" s="287"/>
    </row>
    <row r="61" spans="1:6" x14ac:dyDescent="0.25">
      <c r="B61" s="287"/>
      <c r="C61" s="320"/>
      <c r="D61" s="287"/>
      <c r="E61" s="287"/>
      <c r="F61" s="287"/>
    </row>
    <row r="62" spans="1:6" x14ac:dyDescent="0.25">
      <c r="B62" s="287"/>
      <c r="C62" s="320"/>
      <c r="D62" s="287"/>
      <c r="E62" s="287"/>
      <c r="F62" s="287"/>
    </row>
    <row r="63" spans="1:6" x14ac:dyDescent="0.25">
      <c r="B63" s="287"/>
      <c r="C63" s="320"/>
      <c r="D63" s="287"/>
      <c r="E63" s="287"/>
      <c r="F63" s="287"/>
    </row>
    <row r="64" spans="1:6" x14ac:dyDescent="0.25">
      <c r="B64" s="287"/>
      <c r="C64" s="320"/>
      <c r="D64" s="287"/>
      <c r="E64" s="287"/>
      <c r="F64" s="287"/>
    </row>
    <row r="65" spans="2:6" x14ac:dyDescent="0.25">
      <c r="B65" s="287"/>
      <c r="C65" s="320"/>
      <c r="D65" s="287"/>
      <c r="E65" s="287"/>
      <c r="F65" s="287"/>
    </row>
    <row r="66" spans="2:6" x14ac:dyDescent="0.25">
      <c r="B66" s="287"/>
      <c r="C66" s="320"/>
      <c r="D66" s="287"/>
      <c r="E66" s="287"/>
      <c r="F66" s="287"/>
    </row>
    <row r="67" spans="2:6" x14ac:dyDescent="0.25">
      <c r="B67" s="287"/>
      <c r="C67" s="320"/>
      <c r="D67" s="287"/>
      <c r="E67" s="287"/>
      <c r="F67" s="287"/>
    </row>
    <row r="68" spans="2:6" x14ac:dyDescent="0.25">
      <c r="B68" s="287"/>
      <c r="C68" s="320"/>
      <c r="D68" s="287"/>
      <c r="E68" s="287"/>
      <c r="F68" s="287"/>
    </row>
    <row r="69" spans="2:6" x14ac:dyDescent="0.25">
      <c r="B69" s="287"/>
      <c r="C69" s="320"/>
      <c r="D69" s="287"/>
      <c r="E69" s="287"/>
      <c r="F69" s="287"/>
    </row>
    <row r="70" spans="2:6" x14ac:dyDescent="0.25">
      <c r="B70" s="287"/>
      <c r="C70" s="320"/>
      <c r="D70" s="287"/>
      <c r="E70" s="287"/>
      <c r="F70" s="287"/>
    </row>
    <row r="71" spans="2:6" x14ac:dyDescent="0.25">
      <c r="B71" s="287"/>
      <c r="C71" s="320"/>
      <c r="D71" s="287"/>
      <c r="E71" s="287"/>
      <c r="F71" s="287"/>
    </row>
    <row r="72" spans="2:6" x14ac:dyDescent="0.25">
      <c r="B72" s="287"/>
      <c r="C72" s="320"/>
      <c r="D72" s="287"/>
      <c r="E72" s="287"/>
      <c r="F72" s="287"/>
    </row>
    <row r="73" spans="2:6" x14ac:dyDescent="0.25">
      <c r="B73" s="287"/>
      <c r="C73" s="320"/>
      <c r="D73" s="287"/>
      <c r="E73" s="287"/>
      <c r="F73" s="287"/>
    </row>
    <row r="74" spans="2:6" x14ac:dyDescent="0.25">
      <c r="B74" s="287"/>
      <c r="C74" s="320"/>
      <c r="D74" s="287"/>
      <c r="E74" s="287"/>
      <c r="F74" s="287"/>
    </row>
    <row r="75" spans="2:6" x14ac:dyDescent="0.25">
      <c r="B75" s="287"/>
      <c r="C75" s="320"/>
      <c r="D75" s="287"/>
      <c r="E75" s="287"/>
      <c r="F75" s="287"/>
    </row>
    <row r="76" spans="2:6" x14ac:dyDescent="0.25">
      <c r="B76" s="287"/>
      <c r="C76" s="320"/>
      <c r="D76" s="287"/>
      <c r="E76" s="287"/>
      <c r="F76" s="287"/>
    </row>
    <row r="77" spans="2:6" x14ac:dyDescent="0.25">
      <c r="B77" s="287"/>
      <c r="C77" s="320"/>
      <c r="D77" s="287"/>
      <c r="E77" s="287"/>
      <c r="F77" s="287"/>
    </row>
    <row r="78" spans="2:6" x14ac:dyDescent="0.25">
      <c r="B78" s="287"/>
      <c r="C78" s="320"/>
      <c r="D78" s="287"/>
      <c r="E78" s="287"/>
      <c r="F78" s="287"/>
    </row>
    <row r="79" spans="2:6" x14ac:dyDescent="0.25">
      <c r="B79" s="287"/>
      <c r="C79" s="320"/>
      <c r="D79" s="287"/>
      <c r="E79" s="287"/>
      <c r="F79" s="287"/>
    </row>
    <row r="80" spans="2:6" x14ac:dyDescent="0.25">
      <c r="B80" s="287"/>
      <c r="C80" s="320"/>
      <c r="D80" s="287"/>
      <c r="E80" s="287"/>
      <c r="F80" s="287"/>
    </row>
    <row r="81" spans="2:6" x14ac:dyDescent="0.25">
      <c r="B81" s="287"/>
      <c r="C81" s="320"/>
      <c r="D81" s="287"/>
      <c r="E81" s="287"/>
      <c r="F81" s="287"/>
    </row>
    <row r="82" spans="2:6" x14ac:dyDescent="0.25">
      <c r="B82" s="287"/>
      <c r="C82" s="320"/>
      <c r="D82" s="287"/>
      <c r="E82" s="287"/>
      <c r="F82" s="287"/>
    </row>
    <row r="83" spans="2:6" x14ac:dyDescent="0.25">
      <c r="B83" s="287"/>
      <c r="C83" s="320"/>
      <c r="D83" s="287"/>
      <c r="E83" s="287"/>
      <c r="F83" s="287"/>
    </row>
    <row r="84" spans="2:6" x14ac:dyDescent="0.25">
      <c r="B84" s="287"/>
      <c r="C84" s="320"/>
      <c r="D84" s="287"/>
      <c r="E84" s="287"/>
      <c r="F84" s="287"/>
    </row>
    <row r="85" spans="2:6" x14ac:dyDescent="0.25">
      <c r="B85" s="287"/>
      <c r="C85" s="320"/>
      <c r="D85" s="287"/>
      <c r="E85" s="287"/>
      <c r="F85" s="287"/>
    </row>
    <row r="86" spans="2:6" x14ac:dyDescent="0.25">
      <c r="B86" s="287"/>
      <c r="C86" s="320"/>
      <c r="D86" s="287"/>
      <c r="E86" s="287"/>
      <c r="F86" s="287"/>
    </row>
    <row r="87" spans="2:6" x14ac:dyDescent="0.25">
      <c r="B87" s="287"/>
      <c r="C87" s="320"/>
      <c r="D87" s="287"/>
      <c r="E87" s="287"/>
      <c r="F87" s="287"/>
    </row>
    <row r="88" spans="2:6" x14ac:dyDescent="0.25">
      <c r="B88" s="287"/>
      <c r="C88" s="320"/>
      <c r="D88" s="287"/>
      <c r="E88" s="287"/>
      <c r="F88" s="287"/>
    </row>
    <row r="89" spans="2:6" x14ac:dyDescent="0.25">
      <c r="B89" s="287"/>
      <c r="C89" s="320"/>
      <c r="D89" s="287"/>
      <c r="E89" s="287"/>
      <c r="F89" s="287"/>
    </row>
    <row r="90" spans="2:6" x14ac:dyDescent="0.25">
      <c r="B90" s="287"/>
      <c r="C90" s="320"/>
      <c r="D90" s="287"/>
      <c r="E90" s="287"/>
      <c r="F90" s="287"/>
    </row>
    <row r="91" spans="2:6" x14ac:dyDescent="0.25">
      <c r="B91" s="287"/>
      <c r="C91" s="320"/>
      <c r="D91" s="287"/>
      <c r="E91" s="287"/>
      <c r="F91" s="287"/>
    </row>
    <row r="92" spans="2:6" x14ac:dyDescent="0.25">
      <c r="B92" s="287"/>
      <c r="C92" s="320"/>
      <c r="D92" s="287"/>
      <c r="E92" s="287"/>
      <c r="F92" s="287"/>
    </row>
  </sheetData>
  <sheetProtection formatCells="0" formatColumns="0" formatRows="0" selectLockedCells="1"/>
  <mergeCells count="5">
    <mergeCell ref="A1:D1"/>
    <mergeCell ref="B3:F3"/>
    <mergeCell ref="B4:F4"/>
    <mergeCell ref="A51:F51"/>
    <mergeCell ref="A53:F53"/>
  </mergeCells>
  <printOptions horizontalCentered="1"/>
  <pageMargins left="0.59055118110236227" right="0.31496062992125984" top="0.9055118110236221" bottom="0.19685039370078741" header="0.23622047244094491" footer="0.15748031496062992"/>
  <pageSetup paperSize="9" scale="7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31"/>
  <sheetViews>
    <sheetView topLeftCell="A10" zoomScaleNormal="100" zoomScaleSheetLayoutView="100" workbookViewId="0">
      <selection activeCell="A3" sqref="A3:XFD3"/>
    </sheetView>
  </sheetViews>
  <sheetFormatPr defaultColWidth="9.109375" defaultRowHeight="13.8" x14ac:dyDescent="0.25"/>
  <cols>
    <col min="1" max="1" width="6.33203125" style="322" customWidth="1"/>
    <col min="2" max="2" width="54" style="323" customWidth="1"/>
    <col min="3" max="3" width="9.44140625" style="323" customWidth="1"/>
    <col min="4" max="4" width="10.33203125" style="323" customWidth="1"/>
    <col min="5" max="5" width="12.109375" style="323" customWidth="1"/>
    <col min="6" max="6" width="14.44140625" style="41" customWidth="1"/>
    <col min="7" max="16384" width="9.109375" style="41"/>
  </cols>
  <sheetData>
    <row r="1" spans="1:6" s="39" customFormat="1" x14ac:dyDescent="0.25">
      <c r="A1" s="321"/>
      <c r="B1" s="683" t="str">
        <f>+zaglavna_stranica_FP!A6</f>
        <v xml:space="preserve">ФИНАНСОВ ПЛАН на  …..ДП </v>
      </c>
      <c r="C1" s="683"/>
      <c r="D1" s="8" t="str">
        <f>+zaglavna_stranica_FP!G6</f>
        <v>за 20…... г.</v>
      </c>
      <c r="E1" s="6"/>
      <c r="F1" s="40"/>
    </row>
    <row r="2" spans="1:6" x14ac:dyDescent="0.25">
      <c r="E2" s="324" t="s">
        <v>615</v>
      </c>
      <c r="F2" s="40"/>
    </row>
    <row r="3" spans="1:6" s="588" customFormat="1" ht="24" customHeight="1" x14ac:dyDescent="0.25">
      <c r="A3" s="682" t="s">
        <v>283</v>
      </c>
      <c r="B3" s="682"/>
      <c r="C3" s="682"/>
      <c r="D3" s="682"/>
      <c r="E3" s="682"/>
    </row>
    <row r="4" spans="1:6" ht="18.75" customHeight="1" x14ac:dyDescent="0.25">
      <c r="A4" s="682" t="s">
        <v>284</v>
      </c>
      <c r="B4" s="682"/>
      <c r="C4" s="682"/>
      <c r="D4" s="682"/>
      <c r="E4" s="682"/>
    </row>
    <row r="5" spans="1:6" ht="12.75" customHeight="1" x14ac:dyDescent="0.25">
      <c r="A5" s="325"/>
      <c r="E5" s="324" t="s">
        <v>490</v>
      </c>
    </row>
    <row r="6" spans="1:6" s="100" customFormat="1" ht="26.25" customHeight="1" x14ac:dyDescent="0.25">
      <c r="A6" s="326" t="s">
        <v>2</v>
      </c>
      <c r="B6" s="327" t="s">
        <v>235</v>
      </c>
      <c r="C6" s="328" t="s">
        <v>23</v>
      </c>
      <c r="D6" s="329" t="s">
        <v>254</v>
      </c>
      <c r="E6" s="330" t="s">
        <v>489</v>
      </c>
    </row>
    <row r="7" spans="1:6" s="517" customFormat="1" ht="12.6" thickBot="1" x14ac:dyDescent="0.3">
      <c r="A7" s="514">
        <v>1</v>
      </c>
      <c r="B7" s="515">
        <v>2</v>
      </c>
      <c r="C7" s="516">
        <v>3</v>
      </c>
      <c r="D7" s="516">
        <v>4</v>
      </c>
      <c r="E7" s="515">
        <v>5</v>
      </c>
    </row>
    <row r="8" spans="1:6" s="100" customFormat="1" ht="14.4" thickBot="1" x14ac:dyDescent="0.3">
      <c r="A8" s="328" t="s">
        <v>17</v>
      </c>
      <c r="B8" s="331" t="s">
        <v>170</v>
      </c>
      <c r="C8" s="332"/>
      <c r="D8" s="333" t="s">
        <v>256</v>
      </c>
      <c r="E8" s="478">
        <f>E9+E25</f>
        <v>0</v>
      </c>
    </row>
    <row r="9" spans="1:6" s="100" customFormat="1" ht="14.4" thickBot="1" x14ac:dyDescent="0.3">
      <c r="A9" s="334">
        <v>1</v>
      </c>
      <c r="B9" s="335" t="s">
        <v>285</v>
      </c>
      <c r="C9" s="336"/>
      <c r="D9" s="336" t="s">
        <v>256</v>
      </c>
      <c r="E9" s="479">
        <f>E10+E11+E14+E15+E16+E17+E18+E22+E23+E24</f>
        <v>0</v>
      </c>
    </row>
    <row r="10" spans="1:6" s="100" customFormat="1" ht="17.25" customHeight="1" x14ac:dyDescent="0.25">
      <c r="A10" s="337" t="s">
        <v>146</v>
      </c>
      <c r="B10" s="338" t="s">
        <v>286</v>
      </c>
      <c r="C10" s="339" t="s">
        <v>33</v>
      </c>
      <c r="D10" s="482"/>
      <c r="E10" s="483"/>
    </row>
    <row r="11" spans="1:6" s="100" customFormat="1" ht="17.25" customHeight="1" x14ac:dyDescent="0.25">
      <c r="A11" s="337" t="s">
        <v>147</v>
      </c>
      <c r="B11" s="338" t="s">
        <v>287</v>
      </c>
      <c r="C11" s="339" t="s">
        <v>33</v>
      </c>
      <c r="D11" s="480">
        <f>+D12+D13</f>
        <v>0</v>
      </c>
      <c r="E11" s="480">
        <f>+E12+E13</f>
        <v>0</v>
      </c>
    </row>
    <row r="12" spans="1:6" s="100" customFormat="1" ht="17.25" customHeight="1" x14ac:dyDescent="0.25">
      <c r="A12" s="337" t="s">
        <v>357</v>
      </c>
      <c r="B12" s="338" t="s">
        <v>478</v>
      </c>
      <c r="C12" s="339" t="s">
        <v>33</v>
      </c>
      <c r="D12" s="482"/>
      <c r="E12" s="340"/>
    </row>
    <row r="13" spans="1:6" s="100" customFormat="1" ht="17.25" customHeight="1" x14ac:dyDescent="0.25">
      <c r="A13" s="337" t="s">
        <v>358</v>
      </c>
      <c r="B13" s="338" t="s">
        <v>479</v>
      </c>
      <c r="C13" s="339" t="s">
        <v>33</v>
      </c>
      <c r="D13" s="482"/>
      <c r="E13" s="340"/>
    </row>
    <row r="14" spans="1:6" s="100" customFormat="1" x14ac:dyDescent="0.25">
      <c r="A14" s="341" t="s">
        <v>148</v>
      </c>
      <c r="B14" s="338" t="s">
        <v>288</v>
      </c>
      <c r="C14" s="339" t="s">
        <v>33</v>
      </c>
      <c r="D14" s="482"/>
      <c r="E14" s="340"/>
    </row>
    <row r="15" spans="1:6" s="100" customFormat="1" ht="18" customHeight="1" x14ac:dyDescent="0.25">
      <c r="A15" s="341" t="s">
        <v>149</v>
      </c>
      <c r="B15" s="342" t="s">
        <v>289</v>
      </c>
      <c r="C15" s="339" t="s">
        <v>33</v>
      </c>
      <c r="D15" s="482"/>
      <c r="E15" s="340"/>
    </row>
    <row r="16" spans="1:6" s="100" customFormat="1" ht="18" customHeight="1" x14ac:dyDescent="0.25">
      <c r="A16" s="341" t="s">
        <v>269</v>
      </c>
      <c r="B16" s="342" t="s">
        <v>290</v>
      </c>
      <c r="C16" s="339" t="s">
        <v>33</v>
      </c>
      <c r="D16" s="482"/>
      <c r="E16" s="340"/>
    </row>
    <row r="17" spans="1:5" s="101" customFormat="1" ht="18" customHeight="1" x14ac:dyDescent="0.25">
      <c r="A17" s="341" t="s">
        <v>270</v>
      </c>
      <c r="B17" s="342" t="s">
        <v>291</v>
      </c>
      <c r="C17" s="339" t="s">
        <v>33</v>
      </c>
      <c r="D17" s="482"/>
      <c r="E17" s="340"/>
    </row>
    <row r="18" spans="1:5" s="101" customFormat="1" ht="18" customHeight="1" x14ac:dyDescent="0.25">
      <c r="A18" s="341" t="s">
        <v>458</v>
      </c>
      <c r="B18" s="338" t="s">
        <v>292</v>
      </c>
      <c r="C18" s="339" t="s">
        <v>33</v>
      </c>
      <c r="D18" s="481">
        <f>D19+D20+D21</f>
        <v>0</v>
      </c>
      <c r="E18" s="481">
        <f>E19+E20+E21</f>
        <v>0</v>
      </c>
    </row>
    <row r="19" spans="1:5" s="101" customFormat="1" ht="27.6" x14ac:dyDescent="0.25">
      <c r="A19" s="337" t="s">
        <v>471</v>
      </c>
      <c r="B19" s="338" t="s">
        <v>477</v>
      </c>
      <c r="C19" s="339" t="s">
        <v>33</v>
      </c>
      <c r="D19" s="482"/>
      <c r="E19" s="340"/>
    </row>
    <row r="20" spans="1:5" s="101" customFormat="1" ht="33.75" customHeight="1" x14ac:dyDescent="0.25">
      <c r="A20" s="337" t="s">
        <v>472</v>
      </c>
      <c r="B20" s="338" t="s">
        <v>480</v>
      </c>
      <c r="C20" s="339" t="s">
        <v>33</v>
      </c>
      <c r="D20" s="482"/>
      <c r="E20" s="340"/>
    </row>
    <row r="21" spans="1:5" s="100" customFormat="1" ht="27.6" x14ac:dyDescent="0.25">
      <c r="A21" s="337" t="s">
        <v>473</v>
      </c>
      <c r="B21" s="338" t="s">
        <v>481</v>
      </c>
      <c r="C21" s="339" t="s">
        <v>33</v>
      </c>
      <c r="D21" s="482"/>
      <c r="E21" s="340"/>
    </row>
    <row r="22" spans="1:5" s="100" customFormat="1" ht="18" customHeight="1" x14ac:dyDescent="0.25">
      <c r="A22" s="337" t="s">
        <v>474</v>
      </c>
      <c r="B22" s="338" t="s">
        <v>293</v>
      </c>
      <c r="C22" s="339" t="s">
        <v>33</v>
      </c>
      <c r="D22" s="482"/>
      <c r="E22" s="340"/>
    </row>
    <row r="23" spans="1:5" s="100" customFormat="1" ht="18" customHeight="1" x14ac:dyDescent="0.25">
      <c r="A23" s="341" t="s">
        <v>475</v>
      </c>
      <c r="B23" s="343" t="s">
        <v>294</v>
      </c>
      <c r="C23" s="339" t="s">
        <v>33</v>
      </c>
      <c r="D23" s="482"/>
      <c r="E23" s="340"/>
    </row>
    <row r="24" spans="1:5" s="100" customFormat="1" ht="28.2" thickBot="1" x14ac:dyDescent="0.3">
      <c r="A24" s="341" t="s">
        <v>476</v>
      </c>
      <c r="B24" s="343" t="s">
        <v>295</v>
      </c>
      <c r="C24" s="339"/>
      <c r="D24" s="482"/>
      <c r="E24" s="484"/>
    </row>
    <row r="25" spans="1:5" s="100" customFormat="1" ht="14.4" thickBot="1" x14ac:dyDescent="0.3">
      <c r="A25" s="328" t="s">
        <v>11</v>
      </c>
      <c r="B25" s="331" t="s">
        <v>296</v>
      </c>
      <c r="C25" s="344" t="s">
        <v>27</v>
      </c>
      <c r="D25" s="345" t="s">
        <v>256</v>
      </c>
      <c r="E25" s="479">
        <f>E26+E27+E28</f>
        <v>0</v>
      </c>
    </row>
    <row r="26" spans="1:5" s="100" customFormat="1" ht="27.6" x14ac:dyDescent="0.25">
      <c r="A26" s="341" t="s">
        <v>68</v>
      </c>
      <c r="B26" s="338" t="s">
        <v>297</v>
      </c>
      <c r="C26" s="339" t="s">
        <v>27</v>
      </c>
      <c r="D26" s="346" t="s">
        <v>256</v>
      </c>
      <c r="E26" s="483"/>
    </row>
    <row r="27" spans="1:5" s="100" customFormat="1" ht="21" customHeight="1" x14ac:dyDescent="0.25">
      <c r="A27" s="341" t="s">
        <v>105</v>
      </c>
      <c r="B27" s="338" t="s">
        <v>570</v>
      </c>
      <c r="C27" s="339" t="s">
        <v>27</v>
      </c>
      <c r="D27" s="346" t="s">
        <v>256</v>
      </c>
      <c r="E27" s="340"/>
    </row>
    <row r="28" spans="1:5" s="100" customFormat="1" ht="27.6" x14ac:dyDescent="0.25">
      <c r="A28" s="337" t="s">
        <v>107</v>
      </c>
      <c r="B28" s="338" t="s">
        <v>298</v>
      </c>
      <c r="C28" s="339" t="s">
        <v>27</v>
      </c>
      <c r="D28" s="346" t="s">
        <v>256</v>
      </c>
      <c r="E28" s="340"/>
    </row>
    <row r="29" spans="1:5" x14ac:dyDescent="0.25">
      <c r="B29" s="347"/>
    </row>
    <row r="30" spans="1:5" s="510" customFormat="1" ht="17.25" customHeight="1" x14ac:dyDescent="0.25">
      <c r="A30" s="684" t="str">
        <f>+pril.3.1.!A29</f>
        <v>ГЛ.СЧЕТОВОДИТЕЛ: ..........................                                ДИРЕКТОР: ........................</v>
      </c>
      <c r="B30" s="684"/>
      <c r="C30" s="684"/>
      <c r="D30" s="684"/>
      <c r="E30" s="684"/>
    </row>
    <row r="31" spans="1:5" s="510" customFormat="1" ht="21.75" customHeight="1" x14ac:dyDescent="0.25">
      <c r="A31" s="685" t="str">
        <f>+pril.3.1.!A30</f>
        <v xml:space="preserve">                                           /……………………………./                                    /………...………………./</v>
      </c>
      <c r="B31" s="685"/>
      <c r="C31" s="685"/>
      <c r="D31" s="685"/>
      <c r="E31" s="685"/>
    </row>
  </sheetData>
  <sheetProtection formatCells="0" formatColumns="0" formatRows="0" selectLockedCells="1"/>
  <mergeCells count="5">
    <mergeCell ref="A3:E3"/>
    <mergeCell ref="A4:E4"/>
    <mergeCell ref="B1:C1"/>
    <mergeCell ref="A30:E30"/>
    <mergeCell ref="A31:E31"/>
  </mergeCells>
  <printOptions horizontalCentered="1"/>
  <pageMargins left="0.98425196850393704" right="0.23622047244094491" top="0.6692913385826772" bottom="0.55118110236220474" header="0.51181102362204722" footer="0.47244094488188981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D33"/>
  <sheetViews>
    <sheetView zoomScaleNormal="100" zoomScaleSheetLayoutView="100" workbookViewId="0">
      <selection activeCell="H9" sqref="H9"/>
    </sheetView>
  </sheetViews>
  <sheetFormatPr defaultColWidth="9.109375" defaultRowHeight="15.6" x14ac:dyDescent="0.3"/>
  <cols>
    <col min="1" max="1" width="6.109375" style="355" customWidth="1"/>
    <col min="2" max="2" width="62.6640625" style="355" customWidth="1"/>
    <col min="3" max="4" width="13.33203125" style="6" customWidth="1"/>
    <col min="5" max="16384" width="9.109375" style="22"/>
  </cols>
  <sheetData>
    <row r="2" spans="1:4" s="86" customFormat="1" ht="25.5" customHeight="1" x14ac:dyDescent="0.25">
      <c r="A2" s="686" t="str">
        <f>+zaglavna_stranica_FP!A6</f>
        <v xml:space="preserve">ФИНАНСОВ ПЛАН на  …..ДП </v>
      </c>
      <c r="B2" s="686"/>
      <c r="C2" s="375" t="str">
        <f>+zaglavna_stranica_FP!G6</f>
        <v>за 20…... г.</v>
      </c>
    </row>
    <row r="3" spans="1:4" ht="18" customHeight="1" x14ac:dyDescent="0.3">
      <c r="D3" s="265" t="s">
        <v>616</v>
      </c>
    </row>
    <row r="4" spans="1:4" ht="15.75" customHeight="1" x14ac:dyDescent="0.3">
      <c r="A4" s="658" t="s">
        <v>299</v>
      </c>
      <c r="B4" s="658"/>
      <c r="C4" s="658"/>
      <c r="D4" s="658"/>
    </row>
    <row r="5" spans="1:4" ht="18.75" customHeight="1" x14ac:dyDescent="0.3">
      <c r="D5" s="265" t="s">
        <v>488</v>
      </c>
    </row>
    <row r="6" spans="1:4" s="87" customFormat="1" ht="18.75" customHeight="1" x14ac:dyDescent="0.25">
      <c r="A6" s="689" t="s">
        <v>129</v>
      </c>
      <c r="B6" s="691" t="s">
        <v>130</v>
      </c>
      <c r="C6" s="44" t="s">
        <v>300</v>
      </c>
      <c r="D6" s="44" t="s">
        <v>301</v>
      </c>
    </row>
    <row r="7" spans="1:4" s="87" customFormat="1" ht="24" customHeight="1" x14ac:dyDescent="0.25">
      <c r="A7" s="690"/>
      <c r="B7" s="692"/>
      <c r="C7" s="38" t="s">
        <v>164</v>
      </c>
      <c r="D7" s="38" t="s">
        <v>164</v>
      </c>
    </row>
    <row r="8" spans="1:4" s="103" customFormat="1" ht="14.25" customHeight="1" thickBot="1" x14ac:dyDescent="0.3">
      <c r="A8" s="518">
        <v>1</v>
      </c>
      <c r="B8" s="519">
        <v>2</v>
      </c>
      <c r="C8" s="520">
        <v>3</v>
      </c>
      <c r="D8" s="521">
        <v>4</v>
      </c>
    </row>
    <row r="9" spans="1:4" s="87" customFormat="1" ht="19.5" customHeight="1" thickBot="1" x14ac:dyDescent="0.3">
      <c r="A9" s="356"/>
      <c r="B9" s="357" t="s">
        <v>302</v>
      </c>
      <c r="C9" s="485">
        <f>C16+C10+C17+C18+C19+C20+C22+C23+C21+C24</f>
        <v>0</v>
      </c>
      <c r="D9" s="485">
        <f>D16+D10+D17+D18+D19+D20+D22+D23+D21+D24</f>
        <v>0</v>
      </c>
    </row>
    <row r="10" spans="1:4" s="107" customFormat="1" ht="22.5" customHeight="1" x14ac:dyDescent="0.25">
      <c r="A10" s="358" t="s">
        <v>9</v>
      </c>
      <c r="B10" s="359" t="s">
        <v>561</v>
      </c>
      <c r="C10" s="349">
        <f>SUM(C11:C14)</f>
        <v>0</v>
      </c>
      <c r="D10" s="348">
        <f>SUM(D11:D13)</f>
        <v>0</v>
      </c>
    </row>
    <row r="11" spans="1:4" s="87" customFormat="1" ht="28.5" customHeight="1" x14ac:dyDescent="0.25">
      <c r="A11" s="360" t="s">
        <v>68</v>
      </c>
      <c r="B11" s="361" t="s">
        <v>599</v>
      </c>
      <c r="C11" s="273">
        <v>0</v>
      </c>
      <c r="D11" s="273">
        <v>0</v>
      </c>
    </row>
    <row r="12" spans="1:4" s="87" customFormat="1" ht="21.75" customHeight="1" x14ac:dyDescent="0.25">
      <c r="A12" s="360" t="s">
        <v>105</v>
      </c>
      <c r="B12" s="361" t="s">
        <v>600</v>
      </c>
      <c r="C12" s="273">
        <v>0</v>
      </c>
      <c r="D12" s="273">
        <v>0</v>
      </c>
    </row>
    <row r="13" spans="1:4" s="87" customFormat="1" ht="21.75" customHeight="1" x14ac:dyDescent="0.25">
      <c r="A13" s="360" t="s">
        <v>107</v>
      </c>
      <c r="B13" s="361" t="s">
        <v>601</v>
      </c>
      <c r="C13" s="271">
        <v>0</v>
      </c>
      <c r="D13" s="273">
        <v>0</v>
      </c>
    </row>
    <row r="14" spans="1:4" s="87" customFormat="1" ht="21" customHeight="1" thickBot="1" x14ac:dyDescent="0.3">
      <c r="A14" s="360" t="s">
        <v>109</v>
      </c>
      <c r="B14" s="361" t="s">
        <v>602</v>
      </c>
      <c r="C14" s="273">
        <v>0</v>
      </c>
      <c r="D14" s="44" t="s">
        <v>63</v>
      </c>
    </row>
    <row r="15" spans="1:4" s="87" customFormat="1" ht="20.25" customHeight="1" thickBot="1" x14ac:dyDescent="0.3">
      <c r="A15" s="362" t="s">
        <v>11</v>
      </c>
      <c r="B15" s="363" t="s">
        <v>303</v>
      </c>
      <c r="C15" s="350" t="s">
        <v>63</v>
      </c>
      <c r="D15" s="485">
        <f>(C10-C14)*0.1</f>
        <v>0</v>
      </c>
    </row>
    <row r="16" spans="1:4" s="87" customFormat="1" ht="18" customHeight="1" x14ac:dyDescent="0.25">
      <c r="A16" s="358" t="s">
        <v>13</v>
      </c>
      <c r="B16" s="364" t="s">
        <v>426</v>
      </c>
      <c r="C16" s="270">
        <v>0</v>
      </c>
      <c r="D16" s="270">
        <v>0</v>
      </c>
    </row>
    <row r="17" spans="1:4" s="87" customFormat="1" ht="21.6" customHeight="1" x14ac:dyDescent="0.25">
      <c r="A17" s="360" t="s">
        <v>14</v>
      </c>
      <c r="B17" s="361" t="s">
        <v>304</v>
      </c>
      <c r="C17" s="273">
        <v>0</v>
      </c>
      <c r="D17" s="273">
        <v>0</v>
      </c>
    </row>
    <row r="18" spans="1:4" s="87" customFormat="1" ht="21.9" customHeight="1" x14ac:dyDescent="0.25">
      <c r="A18" s="360" t="s">
        <v>16</v>
      </c>
      <c r="B18" s="361" t="s">
        <v>305</v>
      </c>
      <c r="C18" s="273">
        <v>0</v>
      </c>
      <c r="D18" s="273">
        <v>0</v>
      </c>
    </row>
    <row r="19" spans="1:4" s="87" customFormat="1" ht="21.9" customHeight="1" x14ac:dyDescent="0.25">
      <c r="A19" s="360" t="s">
        <v>28</v>
      </c>
      <c r="B19" s="361" t="s">
        <v>439</v>
      </c>
      <c r="C19" s="273">
        <v>0</v>
      </c>
      <c r="D19" s="273">
        <v>0</v>
      </c>
    </row>
    <row r="20" spans="1:4" s="87" customFormat="1" ht="21.9" customHeight="1" x14ac:dyDescent="0.25">
      <c r="A20" s="360" t="s">
        <v>29</v>
      </c>
      <c r="B20" s="361" t="s">
        <v>306</v>
      </c>
      <c r="C20" s="273">
        <v>0</v>
      </c>
      <c r="D20" s="273">
        <v>0</v>
      </c>
    </row>
    <row r="21" spans="1:4" s="87" customFormat="1" ht="19.5" customHeight="1" x14ac:dyDescent="0.25">
      <c r="A21" s="360" t="s">
        <v>30</v>
      </c>
      <c r="B21" s="365" t="s">
        <v>440</v>
      </c>
      <c r="C21" s="351">
        <v>0</v>
      </c>
      <c r="D21" s="351">
        <v>0</v>
      </c>
    </row>
    <row r="22" spans="1:4" s="87" customFormat="1" ht="21" customHeight="1" x14ac:dyDescent="0.25">
      <c r="A22" s="360" t="s">
        <v>31</v>
      </c>
      <c r="B22" s="361" t="s">
        <v>603</v>
      </c>
      <c r="C22" s="351">
        <v>0</v>
      </c>
      <c r="D22" s="351">
        <v>0</v>
      </c>
    </row>
    <row r="23" spans="1:4" s="87" customFormat="1" ht="21" customHeight="1" x14ac:dyDescent="0.25">
      <c r="A23" s="360" t="s">
        <v>91</v>
      </c>
      <c r="B23" s="366" t="s">
        <v>307</v>
      </c>
      <c r="C23" s="274">
        <v>0</v>
      </c>
      <c r="D23" s="274">
        <v>0</v>
      </c>
    </row>
    <row r="24" spans="1:4" s="87" customFormat="1" ht="28.5" customHeight="1" x14ac:dyDescent="0.25">
      <c r="A24" s="360" t="s">
        <v>258</v>
      </c>
      <c r="B24" s="361" t="s">
        <v>308</v>
      </c>
      <c r="C24" s="273">
        <v>0</v>
      </c>
      <c r="D24" s="273">
        <v>0</v>
      </c>
    </row>
    <row r="25" spans="1:4" s="87" customFormat="1" ht="29.25" customHeight="1" x14ac:dyDescent="0.25">
      <c r="A25" s="367"/>
      <c r="B25" s="368"/>
      <c r="C25" s="353"/>
      <c r="D25" s="265" t="s">
        <v>490</v>
      </c>
    </row>
    <row r="26" spans="1:4" s="87" customFormat="1" ht="32.25" customHeight="1" x14ac:dyDescent="0.25">
      <c r="A26" s="369"/>
      <c r="B26" s="369" t="s">
        <v>529</v>
      </c>
      <c r="C26" s="88" t="s">
        <v>252</v>
      </c>
      <c r="D26" s="88" t="s">
        <v>164</v>
      </c>
    </row>
    <row r="27" spans="1:4" s="87" customFormat="1" ht="17.25" customHeight="1" x14ac:dyDescent="0.25">
      <c r="A27" s="360" t="s">
        <v>140</v>
      </c>
      <c r="B27" s="361" t="s">
        <v>555</v>
      </c>
      <c r="C27" s="30" t="s">
        <v>27</v>
      </c>
      <c r="D27" s="104"/>
    </row>
    <row r="28" spans="1:4" s="87" customFormat="1" ht="17.25" customHeight="1" x14ac:dyDescent="0.25">
      <c r="A28" s="360" t="s">
        <v>142</v>
      </c>
      <c r="B28" s="361" t="s">
        <v>351</v>
      </c>
      <c r="C28" s="30" t="s">
        <v>27</v>
      </c>
      <c r="D28" s="104"/>
    </row>
    <row r="29" spans="1:4" s="105" customFormat="1" ht="19.5" customHeight="1" x14ac:dyDescent="0.25">
      <c r="A29" s="360" t="s">
        <v>143</v>
      </c>
      <c r="B29" s="361" t="s">
        <v>469</v>
      </c>
      <c r="C29" s="30" t="s">
        <v>27</v>
      </c>
      <c r="D29" s="104"/>
    </row>
    <row r="30" spans="1:4" s="105" customFormat="1" ht="5.25" customHeight="1" x14ac:dyDescent="0.25">
      <c r="A30" s="367"/>
      <c r="B30" s="368"/>
      <c r="C30" s="354"/>
      <c r="D30" s="352"/>
    </row>
    <row r="31" spans="1:4" ht="56.25" customHeight="1" x14ac:dyDescent="0.3"/>
    <row r="32" spans="1:4" s="511" customFormat="1" ht="18" customHeight="1" x14ac:dyDescent="0.25">
      <c r="A32" s="687" t="str">
        <f>+pril.3.1.!A29</f>
        <v>ГЛ.СЧЕТОВОДИТЕЛ: ..........................                                ДИРЕКТОР: ........................</v>
      </c>
      <c r="B32" s="687"/>
      <c r="C32" s="687"/>
      <c r="D32" s="687"/>
    </row>
    <row r="33" spans="1:4" s="512" customFormat="1" ht="19.5" customHeight="1" x14ac:dyDescent="0.25">
      <c r="A33" s="688" t="str">
        <f>+pril.3.1.!A30</f>
        <v xml:space="preserve">                                           /……………………………./                                    /………...………………./</v>
      </c>
      <c r="B33" s="688"/>
      <c r="C33" s="688"/>
      <c r="D33" s="688"/>
    </row>
  </sheetData>
  <sheetProtection formatCells="0" formatColumns="0" formatRows="0" selectLockedCells="1"/>
  <mergeCells count="6">
    <mergeCell ref="A2:B2"/>
    <mergeCell ref="A32:D32"/>
    <mergeCell ref="A33:D33"/>
    <mergeCell ref="A4:D4"/>
    <mergeCell ref="A6:A7"/>
    <mergeCell ref="B6:B7"/>
  </mergeCells>
  <printOptions horizontalCentered="1"/>
  <pageMargins left="0.59055118110236227" right="0.15748031496062992" top="0.27559055118110237" bottom="0.11811023622047245" header="0.15748031496062992" footer="7.874015748031496E-2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26"/>
  <sheetViews>
    <sheetView zoomScaleNormal="100" zoomScaleSheetLayoutView="100" workbookViewId="0">
      <selection activeCell="A2" sqref="A2:C2"/>
    </sheetView>
  </sheetViews>
  <sheetFormatPr defaultColWidth="9.109375" defaultRowHeight="15.6" x14ac:dyDescent="0.3"/>
  <cols>
    <col min="1" max="1" width="5.109375" style="355" customWidth="1"/>
    <col min="2" max="2" width="64" style="355" customWidth="1"/>
    <col min="3" max="4" width="13.33203125" style="6" customWidth="1"/>
    <col min="5" max="16384" width="9.109375" style="22"/>
  </cols>
  <sheetData>
    <row r="1" spans="1:5" s="86" customFormat="1" ht="23.25" customHeight="1" x14ac:dyDescent="0.25">
      <c r="A1" s="696" t="str">
        <f>+zaglavna_stranica_FP!A6</f>
        <v xml:space="preserve">ФИНАНСОВ ПЛАН на  …..ДП </v>
      </c>
      <c r="B1" s="696"/>
      <c r="C1" s="375" t="str">
        <f>+zaglavna_stranica_FP!G6</f>
        <v>за 20…... г.</v>
      </c>
    </row>
    <row r="2" spans="1:5" s="105" customFormat="1" ht="29.25" customHeight="1" x14ac:dyDescent="0.25">
      <c r="A2" s="695" t="s">
        <v>413</v>
      </c>
      <c r="B2" s="695"/>
      <c r="C2" s="695"/>
      <c r="D2" s="513"/>
      <c r="E2" s="513"/>
    </row>
    <row r="3" spans="1:5" s="105" customFormat="1" ht="19.5" customHeight="1" x14ac:dyDescent="0.25">
      <c r="A3" s="367"/>
      <c r="B3" s="694" t="s">
        <v>617</v>
      </c>
      <c r="C3" s="694"/>
      <c r="D3" s="352"/>
    </row>
    <row r="4" spans="1:5" s="105" customFormat="1" ht="12.75" customHeight="1" x14ac:dyDescent="0.25">
      <c r="A4" s="365"/>
      <c r="B4" s="365"/>
      <c r="C4" s="503" t="s">
        <v>488</v>
      </c>
      <c r="D4" s="102"/>
    </row>
    <row r="5" spans="1:5" s="499" customFormat="1" ht="26.25" customHeight="1" x14ac:dyDescent="0.25">
      <c r="A5" s="358" t="s">
        <v>129</v>
      </c>
      <c r="B5" s="500" t="s">
        <v>130</v>
      </c>
      <c r="C5" s="504" t="s">
        <v>164</v>
      </c>
      <c r="D5" s="102"/>
    </row>
    <row r="6" spans="1:5" s="105" customFormat="1" ht="15.75" customHeight="1" thickBot="1" x14ac:dyDescent="0.3">
      <c r="A6" s="522">
        <v>1</v>
      </c>
      <c r="B6" s="522">
        <v>2</v>
      </c>
      <c r="C6" s="520">
        <v>3</v>
      </c>
    </row>
    <row r="7" spans="1:5" s="499" customFormat="1" ht="18" customHeight="1" thickBot="1" x14ac:dyDescent="0.3">
      <c r="A7" s="501" t="s">
        <v>17</v>
      </c>
      <c r="B7" s="370" t="s">
        <v>309</v>
      </c>
      <c r="C7" s="487">
        <f>C8+C9+C10+C11+C12+C13+C14+C15+C16+C17</f>
        <v>0</v>
      </c>
      <c r="D7" s="102"/>
    </row>
    <row r="8" spans="1:5" s="499" customFormat="1" ht="15.75" customHeight="1" x14ac:dyDescent="0.25">
      <c r="A8" s="360" t="s">
        <v>9</v>
      </c>
      <c r="B8" s="365" t="s">
        <v>310</v>
      </c>
      <c r="C8" s="273"/>
      <c r="D8" s="102"/>
    </row>
    <row r="9" spans="1:5" s="499" customFormat="1" ht="15.75" customHeight="1" x14ac:dyDescent="0.25">
      <c r="A9" s="360" t="s">
        <v>11</v>
      </c>
      <c r="B9" s="371" t="s">
        <v>311</v>
      </c>
      <c r="C9" s="273"/>
      <c r="D9" s="102"/>
    </row>
    <row r="10" spans="1:5" s="499" customFormat="1" ht="32.25" customHeight="1" x14ac:dyDescent="0.25">
      <c r="A10" s="360" t="s">
        <v>13</v>
      </c>
      <c r="B10" s="371" t="s">
        <v>312</v>
      </c>
      <c r="C10" s="273"/>
      <c r="D10" s="102"/>
    </row>
    <row r="11" spans="1:5" s="499" customFormat="1" ht="32.25" customHeight="1" x14ac:dyDescent="0.25">
      <c r="A11" s="360" t="s">
        <v>14</v>
      </c>
      <c r="B11" s="371" t="s">
        <v>313</v>
      </c>
      <c r="C11" s="273"/>
      <c r="D11" s="102"/>
    </row>
    <row r="12" spans="1:5" s="499" customFormat="1" ht="16.5" customHeight="1" x14ac:dyDescent="0.25">
      <c r="A12" s="360" t="s">
        <v>16</v>
      </c>
      <c r="B12" s="361" t="s">
        <v>314</v>
      </c>
      <c r="C12" s="273"/>
      <c r="D12" s="102"/>
    </row>
    <row r="13" spans="1:5" s="499" customFormat="1" ht="16.5" customHeight="1" x14ac:dyDescent="0.25">
      <c r="A13" s="360" t="s">
        <v>28</v>
      </c>
      <c r="B13" s="372" t="s">
        <v>441</v>
      </c>
      <c r="C13" s="273"/>
      <c r="D13" s="102"/>
    </row>
    <row r="14" spans="1:5" s="499" customFormat="1" ht="16.5" customHeight="1" x14ac:dyDescent="0.25">
      <c r="A14" s="360" t="s">
        <v>29</v>
      </c>
      <c r="B14" s="372" t="s">
        <v>482</v>
      </c>
      <c r="C14" s="273"/>
      <c r="D14" s="102"/>
    </row>
    <row r="15" spans="1:5" s="499" customFormat="1" ht="16.5" customHeight="1" x14ac:dyDescent="0.25">
      <c r="A15" s="360" t="s">
        <v>30</v>
      </c>
      <c r="B15" s="372" t="s">
        <v>315</v>
      </c>
      <c r="C15" s="273"/>
      <c r="D15" s="102"/>
    </row>
    <row r="16" spans="1:5" s="499" customFormat="1" ht="16.5" customHeight="1" x14ac:dyDescent="0.25">
      <c r="A16" s="360" t="s">
        <v>91</v>
      </c>
      <c r="B16" s="372" t="s">
        <v>316</v>
      </c>
      <c r="C16" s="273"/>
      <c r="D16" s="102"/>
    </row>
    <row r="17" spans="1:4" s="499" customFormat="1" ht="16.5" customHeight="1" thickBot="1" x14ac:dyDescent="0.3">
      <c r="A17" s="360" t="s">
        <v>258</v>
      </c>
      <c r="B17" s="373" t="s">
        <v>317</v>
      </c>
      <c r="C17" s="274"/>
      <c r="D17" s="102"/>
    </row>
    <row r="18" spans="1:4" s="499" customFormat="1" ht="24.75" customHeight="1" thickBot="1" x14ac:dyDescent="0.3">
      <c r="A18" s="501" t="s">
        <v>19</v>
      </c>
      <c r="B18" s="374" t="s">
        <v>318</v>
      </c>
      <c r="C18" s="485">
        <f>C19+C20+C22+C23</f>
        <v>0</v>
      </c>
      <c r="D18" s="102"/>
    </row>
    <row r="19" spans="1:4" s="499" customFormat="1" ht="15.75" customHeight="1" thickBot="1" x14ac:dyDescent="0.3">
      <c r="A19" s="360" t="s">
        <v>9</v>
      </c>
      <c r="B19" s="365" t="s">
        <v>559</v>
      </c>
      <c r="C19" s="486">
        <f>pril.5.1.!C7</f>
        <v>0</v>
      </c>
      <c r="D19" s="102"/>
    </row>
    <row r="20" spans="1:4" s="499" customFormat="1" ht="15.75" customHeight="1" x14ac:dyDescent="0.25">
      <c r="A20" s="360" t="s">
        <v>11</v>
      </c>
      <c r="B20" s="361" t="s">
        <v>442</v>
      </c>
      <c r="C20" s="273">
        <v>0</v>
      </c>
      <c r="D20" s="102"/>
    </row>
    <row r="21" spans="1:4" s="499" customFormat="1" ht="15.75" customHeight="1" x14ac:dyDescent="0.25">
      <c r="A21" s="360" t="s">
        <v>68</v>
      </c>
      <c r="B21" s="371" t="s">
        <v>483</v>
      </c>
      <c r="C21" s="273"/>
      <c r="D21" s="102"/>
    </row>
    <row r="22" spans="1:4" s="499" customFormat="1" ht="32.25" customHeight="1" x14ac:dyDescent="0.25">
      <c r="A22" s="360" t="s">
        <v>13</v>
      </c>
      <c r="B22" s="371" t="s">
        <v>319</v>
      </c>
      <c r="C22" s="273"/>
      <c r="D22" s="102"/>
    </row>
    <row r="23" spans="1:4" s="499" customFormat="1" ht="17.25" customHeight="1" x14ac:dyDescent="0.25">
      <c r="A23" s="360" t="s">
        <v>14</v>
      </c>
      <c r="B23" s="373" t="s">
        <v>560</v>
      </c>
      <c r="C23" s="274"/>
      <c r="D23" s="353"/>
    </row>
    <row r="24" spans="1:4" ht="9.75" customHeight="1" x14ac:dyDescent="0.3"/>
    <row r="25" spans="1:4" s="511" customFormat="1" ht="18" customHeight="1" x14ac:dyDescent="0.25">
      <c r="A25" s="697" t="str">
        <f>+pril.3.1.!A29</f>
        <v>ГЛ.СЧЕТОВОДИТЕЛ: ..........................                                ДИРЕКТОР: ........................</v>
      </c>
      <c r="B25" s="697"/>
      <c r="C25" s="697"/>
      <c r="D25" s="697"/>
    </row>
    <row r="26" spans="1:4" s="512" customFormat="1" ht="19.5" customHeight="1" x14ac:dyDescent="0.25">
      <c r="A26" s="693" t="str">
        <f>+pril.3.1.!A30</f>
        <v xml:space="preserve">                                           /……………………………./                                    /………...………………./</v>
      </c>
      <c r="B26" s="693"/>
      <c r="C26" s="693"/>
      <c r="D26" s="693"/>
    </row>
  </sheetData>
  <mergeCells count="5">
    <mergeCell ref="A26:D26"/>
    <mergeCell ref="B3:C3"/>
    <mergeCell ref="A2:C2"/>
    <mergeCell ref="A1:B1"/>
    <mergeCell ref="A25:D25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59"/>
  <sheetViews>
    <sheetView zoomScaleNormal="100" zoomScaleSheetLayoutView="100" workbookViewId="0">
      <selection activeCell="A3" sqref="A3:XFD3"/>
    </sheetView>
  </sheetViews>
  <sheetFormatPr defaultColWidth="9.109375" defaultRowHeight="13.8" x14ac:dyDescent="0.25"/>
  <cols>
    <col min="1" max="1" width="7" style="6" customWidth="1"/>
    <col min="2" max="2" width="71.6640625" style="6" customWidth="1"/>
    <col min="3" max="4" width="11.6640625" style="6" customWidth="1"/>
    <col min="5" max="5" width="2" style="6" customWidth="1"/>
    <col min="6" max="6" width="1.88671875" style="6" customWidth="1"/>
    <col min="7" max="16384" width="9.109375" style="6"/>
  </cols>
  <sheetData>
    <row r="1" spans="1:4" x14ac:dyDescent="0.25">
      <c r="A1" s="8"/>
      <c r="B1" s="170" t="str">
        <f>+zaglavna_stranica_FP!A6</f>
        <v xml:space="preserve">ФИНАНСОВ ПЛАН на  …..ДП </v>
      </c>
      <c r="C1" s="8" t="str">
        <f>+zaglavna_stranica_FP!G6</f>
        <v>за 20…... г.</v>
      </c>
    </row>
    <row r="2" spans="1:4" ht="13.5" customHeight="1" x14ac:dyDescent="0.25">
      <c r="D2" s="265" t="s">
        <v>618</v>
      </c>
    </row>
    <row r="3" spans="1:4" ht="18.75" customHeight="1" x14ac:dyDescent="0.25">
      <c r="A3" s="658" t="s">
        <v>413</v>
      </c>
      <c r="B3" s="658"/>
      <c r="C3" s="658"/>
      <c r="D3" s="658"/>
    </row>
    <row r="4" spans="1:4" ht="16.5" customHeight="1" x14ac:dyDescent="0.25">
      <c r="B4" s="170"/>
      <c r="D4" s="265" t="s">
        <v>320</v>
      </c>
    </row>
    <row r="5" spans="1:4" s="102" customFormat="1" ht="28.5" customHeight="1" x14ac:dyDescent="0.25">
      <c r="A5" s="88" t="s">
        <v>2</v>
      </c>
      <c r="B5" s="88" t="s">
        <v>321</v>
      </c>
      <c r="C5" s="88" t="s">
        <v>164</v>
      </c>
      <c r="D5" s="88" t="s">
        <v>322</v>
      </c>
    </row>
    <row r="6" spans="1:4" s="103" customFormat="1" ht="12.75" customHeight="1" thickBot="1" x14ac:dyDescent="0.3">
      <c r="A6" s="268">
        <v>1</v>
      </c>
      <c r="B6" s="269">
        <v>2</v>
      </c>
      <c r="C6" s="520">
        <v>3</v>
      </c>
      <c r="D6" s="520">
        <v>4</v>
      </c>
    </row>
    <row r="7" spans="1:4" s="102" customFormat="1" ht="20.25" customHeight="1" thickBot="1" x14ac:dyDescent="0.3">
      <c r="A7" s="77"/>
      <c r="B7" s="544" t="s">
        <v>323</v>
      </c>
      <c r="C7" s="485">
        <f>C8+C25+C30+C41+C42+C23</f>
        <v>0</v>
      </c>
      <c r="D7" s="488">
        <f>D8+D25+D30+D41+D42+D23</f>
        <v>0</v>
      </c>
    </row>
    <row r="8" spans="1:4" s="102" customFormat="1" ht="28.5" customHeight="1" thickBot="1" x14ac:dyDescent="0.3">
      <c r="A8" s="88" t="s">
        <v>17</v>
      </c>
      <c r="B8" s="45" t="s">
        <v>324</v>
      </c>
      <c r="C8" s="489">
        <f>SUM(C11,C14,C17,C20)</f>
        <v>0</v>
      </c>
      <c r="D8" s="488">
        <f>SUM(D11,D14,D17,D20)</f>
        <v>0</v>
      </c>
    </row>
    <row r="9" spans="1:4" s="102" customFormat="1" ht="35.25" customHeight="1" x14ac:dyDescent="0.25">
      <c r="A9" s="88" t="s">
        <v>140</v>
      </c>
      <c r="B9" s="104" t="s">
        <v>586</v>
      </c>
      <c r="C9" s="495"/>
      <c r="D9" s="495"/>
    </row>
    <row r="10" spans="1:4" s="102" customFormat="1" ht="29.25" customHeight="1" x14ac:dyDescent="0.25">
      <c r="A10" s="88" t="s">
        <v>142</v>
      </c>
      <c r="B10" s="31" t="s">
        <v>587</v>
      </c>
      <c r="C10" s="272"/>
      <c r="D10" s="272"/>
    </row>
    <row r="11" spans="1:4" s="102" customFormat="1" ht="18.75" customHeight="1" x14ac:dyDescent="0.25">
      <c r="A11" s="30" t="s">
        <v>9</v>
      </c>
      <c r="B11" s="104" t="s">
        <v>443</v>
      </c>
      <c r="C11" s="490">
        <f>+C12+C13</f>
        <v>0</v>
      </c>
      <c r="D11" s="490">
        <f>+D12+D13</f>
        <v>0</v>
      </c>
    </row>
    <row r="12" spans="1:4" s="102" customFormat="1" ht="34.5" customHeight="1" x14ac:dyDescent="0.25">
      <c r="A12" s="30" t="s">
        <v>146</v>
      </c>
      <c r="B12" s="104" t="s">
        <v>588</v>
      </c>
      <c r="C12" s="271"/>
      <c r="D12" s="271"/>
    </row>
    <row r="13" spans="1:4" s="102" customFormat="1" ht="27" customHeight="1" x14ac:dyDescent="0.25">
      <c r="A13" s="30" t="s">
        <v>147</v>
      </c>
      <c r="B13" s="31" t="s">
        <v>485</v>
      </c>
      <c r="C13" s="271"/>
      <c r="D13" s="271"/>
    </row>
    <row r="14" spans="1:4" s="102" customFormat="1" x14ac:dyDescent="0.25">
      <c r="A14" s="30" t="s">
        <v>11</v>
      </c>
      <c r="B14" s="104" t="s">
        <v>446</v>
      </c>
      <c r="C14" s="490">
        <f>+C15+C16</f>
        <v>0</v>
      </c>
      <c r="D14" s="490">
        <f>+D15+D16</f>
        <v>0</v>
      </c>
    </row>
    <row r="15" spans="1:4" s="102" customFormat="1" x14ac:dyDescent="0.25">
      <c r="A15" s="30" t="s">
        <v>68</v>
      </c>
      <c r="B15" s="104" t="s">
        <v>486</v>
      </c>
      <c r="C15" s="271"/>
      <c r="D15" s="271"/>
    </row>
    <row r="16" spans="1:4" s="102" customFormat="1" x14ac:dyDescent="0.25">
      <c r="A16" s="30" t="s">
        <v>105</v>
      </c>
      <c r="B16" s="31" t="s">
        <v>487</v>
      </c>
      <c r="C16" s="271"/>
      <c r="D16" s="271"/>
    </row>
    <row r="17" spans="1:4" s="102" customFormat="1" x14ac:dyDescent="0.25">
      <c r="A17" s="30" t="s">
        <v>13</v>
      </c>
      <c r="B17" s="376" t="s">
        <v>444</v>
      </c>
      <c r="C17" s="490">
        <f>+C18+C19</f>
        <v>0</v>
      </c>
      <c r="D17" s="490">
        <f>+D18+D19</f>
        <v>0</v>
      </c>
    </row>
    <row r="18" spans="1:4" s="102" customFormat="1" x14ac:dyDescent="0.25">
      <c r="A18" s="30" t="s">
        <v>72</v>
      </c>
      <c r="B18" s="104" t="s">
        <v>486</v>
      </c>
      <c r="C18" s="271"/>
      <c r="D18" s="271"/>
    </row>
    <row r="19" spans="1:4" s="102" customFormat="1" x14ac:dyDescent="0.25">
      <c r="A19" s="30" t="s">
        <v>373</v>
      </c>
      <c r="B19" s="31" t="s">
        <v>487</v>
      </c>
      <c r="C19" s="271"/>
      <c r="D19" s="271"/>
    </row>
    <row r="20" spans="1:4" s="102" customFormat="1" x14ac:dyDescent="0.25">
      <c r="A20" s="30" t="s">
        <v>14</v>
      </c>
      <c r="B20" s="376" t="s">
        <v>445</v>
      </c>
      <c r="C20" s="490">
        <f>+C21+C22</f>
        <v>0</v>
      </c>
      <c r="D20" s="490">
        <f>+D21+D22</f>
        <v>0</v>
      </c>
    </row>
    <row r="21" spans="1:4" s="102" customFormat="1" x14ac:dyDescent="0.25">
      <c r="A21" s="30" t="s">
        <v>75</v>
      </c>
      <c r="B21" s="104" t="s">
        <v>486</v>
      </c>
      <c r="C21" s="271"/>
      <c r="D21" s="271"/>
    </row>
    <row r="22" spans="1:4" s="102" customFormat="1" ht="18.75" customHeight="1" x14ac:dyDescent="0.25">
      <c r="A22" s="30" t="s">
        <v>76</v>
      </c>
      <c r="B22" s="31" t="s">
        <v>487</v>
      </c>
      <c r="C22" s="271"/>
      <c r="D22" s="271"/>
    </row>
    <row r="23" spans="1:4" s="102" customFormat="1" ht="20.25" customHeight="1" x14ac:dyDescent="0.25">
      <c r="A23" s="65" t="s">
        <v>19</v>
      </c>
      <c r="B23" s="544" t="s">
        <v>325</v>
      </c>
      <c r="C23" s="271"/>
      <c r="D23" s="271"/>
    </row>
    <row r="24" spans="1:4" s="102" customFormat="1" ht="14.4" thickBot="1" x14ac:dyDescent="0.3">
      <c r="A24" s="30" t="s">
        <v>9</v>
      </c>
      <c r="B24" s="377" t="s">
        <v>326</v>
      </c>
      <c r="C24" s="492"/>
      <c r="D24" s="492"/>
    </row>
    <row r="25" spans="1:4" s="102" customFormat="1" ht="14.4" thickBot="1" x14ac:dyDescent="0.3">
      <c r="A25" s="65" t="s">
        <v>21</v>
      </c>
      <c r="B25" s="544" t="s">
        <v>327</v>
      </c>
      <c r="C25" s="489">
        <f>SUM(C26:C29)</f>
        <v>0</v>
      </c>
      <c r="D25" s="488">
        <f>SUM(D26:D29)</f>
        <v>0</v>
      </c>
    </row>
    <row r="26" spans="1:4" s="102" customFormat="1" x14ac:dyDescent="0.25">
      <c r="A26" s="30" t="s">
        <v>9</v>
      </c>
      <c r="B26" s="377" t="s">
        <v>328</v>
      </c>
      <c r="C26" s="491"/>
      <c r="D26" s="491"/>
    </row>
    <row r="27" spans="1:4" s="102" customFormat="1" x14ac:dyDescent="0.25">
      <c r="A27" s="30" t="s">
        <v>11</v>
      </c>
      <c r="B27" s="77" t="s">
        <v>329</v>
      </c>
      <c r="C27" s="271"/>
      <c r="D27" s="271"/>
    </row>
    <row r="28" spans="1:4" s="102" customFormat="1" ht="16.5" customHeight="1" x14ac:dyDescent="0.25">
      <c r="A28" s="30" t="s">
        <v>13</v>
      </c>
      <c r="B28" s="77" t="s">
        <v>330</v>
      </c>
      <c r="C28" s="271"/>
      <c r="D28" s="271"/>
    </row>
    <row r="29" spans="1:4" s="102" customFormat="1" ht="14.4" thickBot="1" x14ac:dyDescent="0.3">
      <c r="A29" s="30" t="s">
        <v>14</v>
      </c>
      <c r="B29" s="377" t="s">
        <v>331</v>
      </c>
      <c r="C29" s="492"/>
      <c r="D29" s="492"/>
    </row>
    <row r="30" spans="1:4" s="102" customFormat="1" ht="15.75" customHeight="1" thickBot="1" x14ac:dyDescent="0.3">
      <c r="A30" s="88" t="s">
        <v>247</v>
      </c>
      <c r="B30" s="45" t="s">
        <v>332</v>
      </c>
      <c r="C30" s="489">
        <f>SUM(C31:C40)</f>
        <v>0</v>
      </c>
      <c r="D30" s="488">
        <f>SUM(D31:D40)</f>
        <v>0</v>
      </c>
    </row>
    <row r="31" spans="1:4" s="102" customFormat="1" x14ac:dyDescent="0.25">
      <c r="A31" s="30" t="s">
        <v>9</v>
      </c>
      <c r="B31" s="104" t="s">
        <v>333</v>
      </c>
      <c r="C31" s="491"/>
      <c r="D31" s="491"/>
    </row>
    <row r="32" spans="1:4" s="102" customFormat="1" x14ac:dyDescent="0.25">
      <c r="A32" s="30" t="s">
        <v>11</v>
      </c>
      <c r="B32" s="104" t="s">
        <v>334</v>
      </c>
      <c r="C32" s="271"/>
      <c r="D32" s="271"/>
    </row>
    <row r="33" spans="1:4" s="102" customFormat="1" x14ac:dyDescent="0.25">
      <c r="A33" s="30" t="s">
        <v>13</v>
      </c>
      <c r="B33" s="104" t="s">
        <v>335</v>
      </c>
      <c r="C33" s="271"/>
      <c r="D33" s="271"/>
    </row>
    <row r="34" spans="1:4" s="102" customFormat="1" x14ac:dyDescent="0.25">
      <c r="A34" s="30" t="s">
        <v>14</v>
      </c>
      <c r="B34" s="104" t="s">
        <v>336</v>
      </c>
      <c r="C34" s="271"/>
      <c r="D34" s="271"/>
    </row>
    <row r="35" spans="1:4" s="102" customFormat="1" x14ac:dyDescent="0.25">
      <c r="A35" s="30" t="s">
        <v>16</v>
      </c>
      <c r="B35" s="104" t="s">
        <v>337</v>
      </c>
      <c r="C35" s="271"/>
      <c r="D35" s="271"/>
    </row>
    <row r="36" spans="1:4" s="102" customFormat="1" x14ac:dyDescent="0.25">
      <c r="A36" s="30" t="s">
        <v>28</v>
      </c>
      <c r="B36" s="104" t="s">
        <v>338</v>
      </c>
      <c r="C36" s="271"/>
      <c r="D36" s="271"/>
    </row>
    <row r="37" spans="1:4" s="102" customFormat="1" x14ac:dyDescent="0.25">
      <c r="A37" s="30" t="s">
        <v>29</v>
      </c>
      <c r="B37" s="104" t="s">
        <v>339</v>
      </c>
      <c r="C37" s="271"/>
      <c r="D37" s="271"/>
    </row>
    <row r="38" spans="1:4" s="102" customFormat="1" x14ac:dyDescent="0.25">
      <c r="A38" s="33" t="s">
        <v>30</v>
      </c>
      <c r="B38" s="104" t="s">
        <v>340</v>
      </c>
      <c r="C38" s="271"/>
      <c r="D38" s="271"/>
    </row>
    <row r="39" spans="1:4" s="85" customFormat="1" x14ac:dyDescent="0.25">
      <c r="A39" s="33" t="s">
        <v>91</v>
      </c>
      <c r="B39" s="31" t="s">
        <v>341</v>
      </c>
      <c r="C39" s="271"/>
      <c r="D39" s="271"/>
    </row>
    <row r="40" spans="1:4" s="102" customFormat="1" ht="14.4" thickBot="1" x14ac:dyDescent="0.3">
      <c r="A40" s="33" t="s">
        <v>258</v>
      </c>
      <c r="B40" s="273" t="s">
        <v>342</v>
      </c>
      <c r="C40" s="492"/>
      <c r="D40" s="492"/>
    </row>
    <row r="41" spans="1:4" s="102" customFormat="1" ht="28.2" thickBot="1" x14ac:dyDescent="0.3">
      <c r="A41" s="88" t="s">
        <v>121</v>
      </c>
      <c r="B41" s="544" t="s">
        <v>589</v>
      </c>
      <c r="C41" s="493"/>
      <c r="D41" s="494"/>
    </row>
    <row r="42" spans="1:4" s="102" customFormat="1" ht="14.4" thickBot="1" x14ac:dyDescent="0.3">
      <c r="A42" s="88" t="s">
        <v>271</v>
      </c>
      <c r="B42" s="544" t="s">
        <v>343</v>
      </c>
      <c r="C42" s="489">
        <f>SUM(C43:C48)</f>
        <v>0</v>
      </c>
      <c r="D42" s="488">
        <f>SUM(D43:D48)</f>
        <v>0</v>
      </c>
    </row>
    <row r="43" spans="1:4" s="102" customFormat="1" x14ac:dyDescent="0.25">
      <c r="A43" s="30" t="s">
        <v>9</v>
      </c>
      <c r="B43" s="77" t="s">
        <v>344</v>
      </c>
      <c r="C43" s="491"/>
      <c r="D43" s="491"/>
    </row>
    <row r="44" spans="1:4" s="102" customFormat="1" x14ac:dyDescent="0.25">
      <c r="A44" s="30" t="s">
        <v>11</v>
      </c>
      <c r="B44" s="77" t="s">
        <v>345</v>
      </c>
      <c r="C44" s="271"/>
      <c r="D44" s="271"/>
    </row>
    <row r="45" spans="1:4" s="102" customFormat="1" x14ac:dyDescent="0.25">
      <c r="A45" s="30" t="s">
        <v>13</v>
      </c>
      <c r="B45" s="77" t="s">
        <v>346</v>
      </c>
      <c r="C45" s="271"/>
      <c r="D45" s="271"/>
    </row>
    <row r="46" spans="1:4" s="102" customFormat="1" x14ac:dyDescent="0.25">
      <c r="A46" s="30" t="s">
        <v>14</v>
      </c>
      <c r="B46" s="77" t="s">
        <v>347</v>
      </c>
      <c r="C46" s="271"/>
      <c r="D46" s="271"/>
    </row>
    <row r="47" spans="1:4" s="102" customFormat="1" ht="16.5" customHeight="1" x14ac:dyDescent="0.25">
      <c r="A47" s="30" t="s">
        <v>16</v>
      </c>
      <c r="B47" s="77" t="s">
        <v>348</v>
      </c>
      <c r="C47" s="271"/>
      <c r="D47" s="271"/>
    </row>
    <row r="48" spans="1:4" s="102" customFormat="1" x14ac:dyDescent="0.25">
      <c r="A48" s="30" t="s">
        <v>28</v>
      </c>
      <c r="B48" s="77" t="s">
        <v>349</v>
      </c>
      <c r="C48" s="271"/>
      <c r="D48" s="271"/>
    </row>
    <row r="49" spans="1:4" s="102" customFormat="1" ht="14.4" thickBot="1" x14ac:dyDescent="0.3">
      <c r="B49" s="698" t="s">
        <v>350</v>
      </c>
      <c r="C49" s="699"/>
      <c r="D49" s="700"/>
    </row>
    <row r="50" spans="1:4" s="102" customFormat="1" ht="16.5" customHeight="1" thickBot="1" x14ac:dyDescent="0.3">
      <c r="A50" s="88" t="s">
        <v>140</v>
      </c>
      <c r="B50" s="561" t="s">
        <v>568</v>
      </c>
      <c r="C50" s="562">
        <f>C51+C52</f>
        <v>0</v>
      </c>
      <c r="D50" s="562">
        <f>D51+D52</f>
        <v>0</v>
      </c>
    </row>
    <row r="51" spans="1:4" s="102" customFormat="1" ht="16.5" customHeight="1" x14ac:dyDescent="0.25">
      <c r="A51" s="30" t="s">
        <v>9</v>
      </c>
      <c r="B51" s="561" t="s">
        <v>486</v>
      </c>
      <c r="C51" s="563"/>
      <c r="D51" s="563"/>
    </row>
    <row r="52" spans="1:4" s="102" customFormat="1" ht="16.5" customHeight="1" x14ac:dyDescent="0.25">
      <c r="A52" s="30" t="s">
        <v>11</v>
      </c>
      <c r="B52" s="561" t="s">
        <v>569</v>
      </c>
      <c r="C52" s="273"/>
      <c r="D52" s="273"/>
    </row>
    <row r="53" spans="1:4" s="102" customFormat="1" ht="16.5" customHeight="1" x14ac:dyDescent="0.25">
      <c r="A53" s="88" t="s">
        <v>142</v>
      </c>
      <c r="B53" s="564" t="s">
        <v>351</v>
      </c>
      <c r="C53" s="565" t="e">
        <f>C11/C50/12</f>
        <v>#DIV/0!</v>
      </c>
      <c r="D53" s="565" t="e">
        <f t="shared" ref="C53:D55" si="0">D11/D50/12</f>
        <v>#DIV/0!</v>
      </c>
    </row>
    <row r="54" spans="1:4" s="102" customFormat="1" ht="16.5" customHeight="1" x14ac:dyDescent="0.25">
      <c r="A54" s="30" t="s">
        <v>9</v>
      </c>
      <c r="B54" s="564" t="s">
        <v>491</v>
      </c>
      <c r="C54" s="565" t="e">
        <f>C12/C51/12</f>
        <v>#DIV/0!</v>
      </c>
      <c r="D54" s="565" t="e">
        <f t="shared" si="0"/>
        <v>#DIV/0!</v>
      </c>
    </row>
    <row r="55" spans="1:4" s="102" customFormat="1" ht="16.5" customHeight="1" x14ac:dyDescent="0.25">
      <c r="A55" s="30" t="s">
        <v>11</v>
      </c>
      <c r="B55" s="564" t="s">
        <v>492</v>
      </c>
      <c r="C55" s="565" t="e">
        <f t="shared" si="0"/>
        <v>#DIV/0!</v>
      </c>
      <c r="D55" s="565" t="e">
        <f t="shared" si="0"/>
        <v>#DIV/0!</v>
      </c>
    </row>
    <row r="56" spans="1:4" s="102" customFormat="1" ht="16.5" customHeight="1" x14ac:dyDescent="0.25">
      <c r="A56" s="88" t="s">
        <v>143</v>
      </c>
      <c r="B56" s="564" t="s">
        <v>352</v>
      </c>
      <c r="C56" s="565" t="e">
        <f>(C7-C41)/C50</f>
        <v>#DIV/0!</v>
      </c>
      <c r="D56" s="565" t="e">
        <f>(D7-D41)/D50</f>
        <v>#DIV/0!</v>
      </c>
    </row>
    <row r="57" spans="1:4" s="37" customFormat="1" ht="12.75" customHeight="1" x14ac:dyDescent="0.25">
      <c r="A57" s="378"/>
      <c r="B57" s="379"/>
      <c r="C57" s="323"/>
      <c r="D57" s="6"/>
    </row>
    <row r="58" spans="1:4" x14ac:dyDescent="0.25">
      <c r="A58" s="658" t="str">
        <f>+pril.3.1.!A29</f>
        <v>ГЛ.СЧЕТОВОДИТЕЛ: ..........................                                ДИРЕКТОР: ........................</v>
      </c>
      <c r="B58" s="658"/>
      <c r="C58" s="658"/>
      <c r="D58" s="658"/>
    </row>
    <row r="59" spans="1:4" x14ac:dyDescent="0.25">
      <c r="A59" s="701" t="str">
        <f>+pril.3.1.!A30</f>
        <v xml:space="preserve">                                           /……………………………./                                    /………...………………./</v>
      </c>
      <c r="B59" s="701"/>
      <c r="C59" s="701"/>
      <c r="D59" s="701"/>
    </row>
  </sheetData>
  <sheetProtection formatCells="0" formatColumns="0" formatRows="0" selectLockedCells="1"/>
  <mergeCells count="4">
    <mergeCell ref="A3:D3"/>
    <mergeCell ref="B49:D49"/>
    <mergeCell ref="A58:D58"/>
    <mergeCell ref="A59:D59"/>
  </mergeCells>
  <printOptions horizontalCentered="1"/>
  <pageMargins left="0.98425196850393704" right="0.51181102362204722" top="0.19685039370078741" bottom="0.27559055118110237" header="0.15748031496062992" footer="0.15748031496062992"/>
  <pageSetup paperSize="9" scale="79" orientation="portrait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100"/>
  <sheetViews>
    <sheetView view="pageBreakPreview" zoomScale="120" zoomScaleNormal="100" zoomScaleSheetLayoutView="120" workbookViewId="0">
      <selection activeCell="B1" sqref="B1"/>
    </sheetView>
  </sheetViews>
  <sheetFormatPr defaultColWidth="9.109375" defaultRowHeight="13.2" x14ac:dyDescent="0.25"/>
  <cols>
    <col min="1" max="1" width="6.33203125" style="10" customWidth="1"/>
    <col min="2" max="2" width="66.88671875" style="10" customWidth="1"/>
    <col min="3" max="3" width="10.33203125" style="24" customWidth="1"/>
    <col min="4" max="4" width="10.6640625" style="24" customWidth="1"/>
    <col min="5" max="5" width="12.6640625" style="24" customWidth="1"/>
    <col min="6" max="16384" width="9.109375" style="10"/>
  </cols>
  <sheetData>
    <row r="1" spans="1:5" s="6" customFormat="1" ht="13.8" x14ac:dyDescent="0.25">
      <c r="B1" s="137" t="str">
        <f>+zaglavna_stranica_FP!A6</f>
        <v xml:space="preserve">ФИНАНСОВ ПЛАН на  …..ДП </v>
      </c>
      <c r="C1" s="136" t="str">
        <f>+zaglavna_stranica_FP!G6</f>
        <v>за 20…... г.</v>
      </c>
      <c r="D1" s="23"/>
      <c r="E1" s="23"/>
    </row>
    <row r="2" spans="1:5" s="6" customFormat="1" ht="13.5" customHeight="1" x14ac:dyDescent="0.25">
      <c r="B2" s="23"/>
      <c r="C2" s="23"/>
      <c r="D2" s="702" t="s">
        <v>619</v>
      </c>
      <c r="E2" s="702"/>
    </row>
    <row r="3" spans="1:5" ht="15.6" x14ac:dyDescent="0.3">
      <c r="A3" s="601" t="s">
        <v>622</v>
      </c>
      <c r="B3" s="601"/>
      <c r="C3" s="601"/>
      <c r="D3" s="601"/>
      <c r="E3" s="601"/>
    </row>
    <row r="4" spans="1:5" x14ac:dyDescent="0.25">
      <c r="C4" s="140" t="s">
        <v>490</v>
      </c>
    </row>
    <row r="5" spans="1:5" ht="29.25" customHeight="1" x14ac:dyDescent="0.25">
      <c r="A5" s="138" t="s">
        <v>129</v>
      </c>
      <c r="B5" s="135" t="s">
        <v>353</v>
      </c>
      <c r="C5" s="25" t="s">
        <v>164</v>
      </c>
      <c r="D5" s="10"/>
      <c r="E5" s="10"/>
    </row>
    <row r="6" spans="1:5" s="525" customFormat="1" ht="14.25" customHeight="1" thickBot="1" x14ac:dyDescent="0.3">
      <c r="A6" s="523">
        <v>1</v>
      </c>
      <c r="B6" s="524">
        <v>2</v>
      </c>
      <c r="C6" s="520">
        <v>3</v>
      </c>
    </row>
    <row r="7" spans="1:5" s="555" customFormat="1" ht="28.5" customHeight="1" thickBot="1" x14ac:dyDescent="0.3">
      <c r="A7" s="551" t="s">
        <v>17</v>
      </c>
      <c r="B7" s="556" t="s">
        <v>354</v>
      </c>
      <c r="C7" s="487">
        <f>C10+C11+C8</f>
        <v>0</v>
      </c>
      <c r="D7" s="555" t="str">
        <f>IF((C7-D15)=0," ","ВИЖ ЗАБЕЛЕЖКАТА")</f>
        <v xml:space="preserve"> </v>
      </c>
    </row>
    <row r="8" spans="1:5" s="555" customFormat="1" ht="16.5" customHeight="1" thickBot="1" x14ac:dyDescent="0.3">
      <c r="A8" s="551" t="s">
        <v>9</v>
      </c>
      <c r="B8" s="556" t="s">
        <v>456</v>
      </c>
      <c r="C8" s="574">
        <f>D16</f>
        <v>0</v>
      </c>
    </row>
    <row r="9" spans="1:5" s="555" customFormat="1" ht="16.5" customHeight="1" x14ac:dyDescent="0.25">
      <c r="A9" s="551" t="s">
        <v>146</v>
      </c>
      <c r="B9" s="572" t="s">
        <v>457</v>
      </c>
      <c r="C9" s="26"/>
    </row>
    <row r="10" spans="1:5" s="555" customFormat="1" ht="16.5" customHeight="1" x14ac:dyDescent="0.25">
      <c r="A10" s="32" t="s">
        <v>11</v>
      </c>
      <c r="B10" s="573" t="s">
        <v>356</v>
      </c>
      <c r="C10" s="498"/>
    </row>
    <row r="11" spans="1:5" s="555" customFormat="1" ht="16.5" customHeight="1" x14ac:dyDescent="0.25">
      <c r="A11" s="32" t="s">
        <v>13</v>
      </c>
      <c r="B11" s="29" t="s">
        <v>40</v>
      </c>
      <c r="C11" s="498"/>
    </row>
    <row r="12" spans="1:5" ht="16.5" customHeight="1" x14ac:dyDescent="0.3">
      <c r="A12" s="27"/>
      <c r="B12" s="28"/>
      <c r="C12" s="133"/>
      <c r="D12" s="163"/>
      <c r="E12" s="140" t="s">
        <v>490</v>
      </c>
    </row>
    <row r="13" spans="1:5" ht="32.1" customHeight="1" x14ac:dyDescent="0.25">
      <c r="A13" s="138" t="s">
        <v>129</v>
      </c>
      <c r="B13" s="135" t="s">
        <v>353</v>
      </c>
      <c r="C13" s="139" t="s">
        <v>448</v>
      </c>
      <c r="D13" s="139" t="s">
        <v>164</v>
      </c>
      <c r="E13" s="566" t="s">
        <v>493</v>
      </c>
    </row>
    <row r="14" spans="1:5" s="528" customFormat="1" ht="12.75" customHeight="1" thickBot="1" x14ac:dyDescent="0.3">
      <c r="A14" s="523">
        <v>1</v>
      </c>
      <c r="B14" s="524">
        <v>2</v>
      </c>
      <c r="C14" s="526">
        <v>3</v>
      </c>
      <c r="D14" s="527">
        <v>4</v>
      </c>
      <c r="E14" s="527">
        <v>5</v>
      </c>
    </row>
    <row r="15" spans="1:5" s="555" customFormat="1" ht="14.4" thickBot="1" x14ac:dyDescent="0.3">
      <c r="A15" s="551" t="s">
        <v>19</v>
      </c>
      <c r="B15" s="29" t="s">
        <v>318</v>
      </c>
      <c r="C15" s="552" t="s">
        <v>63</v>
      </c>
      <c r="D15" s="390">
        <f>D16+D30+D33+D42+D46+D49+D53</f>
        <v>0</v>
      </c>
      <c r="E15" s="390">
        <f>E16+E30+E33+E42+E46+E49+E53</f>
        <v>0</v>
      </c>
    </row>
    <row r="16" spans="1:5" s="555" customFormat="1" ht="14.4" thickBot="1" x14ac:dyDescent="0.3">
      <c r="A16" s="551" t="s">
        <v>9</v>
      </c>
      <c r="B16" s="29" t="s">
        <v>355</v>
      </c>
      <c r="C16" s="552" t="s">
        <v>63</v>
      </c>
      <c r="D16" s="390">
        <f>D17+D18+D25+D26+D27+D28+D29</f>
        <v>0</v>
      </c>
      <c r="E16" s="390">
        <f>E17+E18+E26+E27+E28+E25+E29</f>
        <v>0</v>
      </c>
    </row>
    <row r="17" spans="1:5" s="555" customFormat="1" ht="14.4" thickBot="1" x14ac:dyDescent="0.3">
      <c r="A17" s="551" t="s">
        <v>146</v>
      </c>
      <c r="B17" s="29" t="s">
        <v>447</v>
      </c>
      <c r="C17" s="576">
        <v>0</v>
      </c>
      <c r="D17" s="497">
        <f>0</f>
        <v>0</v>
      </c>
      <c r="E17" s="497">
        <v>0</v>
      </c>
    </row>
    <row r="18" spans="1:5" s="555" customFormat="1" ht="35.25" customHeight="1" thickBot="1" x14ac:dyDescent="0.3">
      <c r="A18" s="551" t="s">
        <v>147</v>
      </c>
      <c r="B18" s="29" t="s">
        <v>449</v>
      </c>
      <c r="C18" s="551" t="s">
        <v>63</v>
      </c>
      <c r="D18" s="553">
        <f>SUM(D19:D24)</f>
        <v>0</v>
      </c>
      <c r="E18" s="390">
        <f>SUM(E19:E24)</f>
        <v>0</v>
      </c>
    </row>
    <row r="19" spans="1:5" s="555" customFormat="1" ht="22.5" customHeight="1" x14ac:dyDescent="0.25">
      <c r="A19" s="30" t="s">
        <v>357</v>
      </c>
      <c r="B19" s="31" t="s">
        <v>450</v>
      </c>
      <c r="C19" s="576">
        <v>0</v>
      </c>
      <c r="D19" s="497">
        <v>0</v>
      </c>
      <c r="E19" s="497">
        <v>0</v>
      </c>
    </row>
    <row r="20" spans="1:5" s="555" customFormat="1" ht="27.6" x14ac:dyDescent="0.25">
      <c r="A20" s="30" t="s">
        <v>358</v>
      </c>
      <c r="B20" s="31" t="s">
        <v>451</v>
      </c>
      <c r="C20" s="576">
        <v>0</v>
      </c>
      <c r="D20" s="497">
        <v>0</v>
      </c>
      <c r="E20" s="497">
        <v>0</v>
      </c>
    </row>
    <row r="21" spans="1:5" s="555" customFormat="1" ht="27.6" x14ac:dyDescent="0.25">
      <c r="A21" s="30" t="s">
        <v>359</v>
      </c>
      <c r="B21" s="31" t="s">
        <v>452</v>
      </c>
      <c r="C21" s="576">
        <v>0</v>
      </c>
      <c r="D21" s="497">
        <v>0</v>
      </c>
      <c r="E21" s="497">
        <v>0</v>
      </c>
    </row>
    <row r="22" spans="1:5" s="555" customFormat="1" ht="16.5" customHeight="1" x14ac:dyDescent="0.25">
      <c r="A22" s="30" t="s">
        <v>360</v>
      </c>
      <c r="B22" s="31" t="s">
        <v>453</v>
      </c>
      <c r="C22" s="576">
        <v>0</v>
      </c>
      <c r="D22" s="497">
        <v>0</v>
      </c>
      <c r="E22" s="497">
        <v>0</v>
      </c>
    </row>
    <row r="23" spans="1:5" s="555" customFormat="1" ht="16.5" customHeight="1" x14ac:dyDescent="0.25">
      <c r="A23" s="30" t="s">
        <v>361</v>
      </c>
      <c r="B23" s="31" t="s">
        <v>454</v>
      </c>
      <c r="C23" s="576">
        <v>0</v>
      </c>
      <c r="D23" s="497">
        <v>0</v>
      </c>
      <c r="E23" s="497">
        <v>0</v>
      </c>
    </row>
    <row r="24" spans="1:5" s="555" customFormat="1" ht="16.5" customHeight="1" x14ac:dyDescent="0.25">
      <c r="A24" s="30" t="s">
        <v>362</v>
      </c>
      <c r="B24" s="31" t="s">
        <v>455</v>
      </c>
      <c r="C24" s="576">
        <v>0</v>
      </c>
      <c r="D24" s="497">
        <v>0</v>
      </c>
      <c r="E24" s="497">
        <v>0</v>
      </c>
    </row>
    <row r="25" spans="1:5" s="555" customFormat="1" ht="18" customHeight="1" x14ac:dyDescent="0.25">
      <c r="A25" s="551" t="s">
        <v>148</v>
      </c>
      <c r="B25" s="29" t="s">
        <v>363</v>
      </c>
      <c r="C25" s="496" t="s">
        <v>63</v>
      </c>
      <c r="D25" s="571">
        <v>0</v>
      </c>
      <c r="E25" s="571">
        <v>0</v>
      </c>
    </row>
    <row r="26" spans="1:5" s="555" customFormat="1" ht="18" customHeight="1" x14ac:dyDescent="0.25">
      <c r="A26" s="141" t="s">
        <v>149</v>
      </c>
      <c r="B26" s="29" t="s">
        <v>364</v>
      </c>
      <c r="C26" s="496" t="s">
        <v>63</v>
      </c>
      <c r="D26" s="571">
        <v>0</v>
      </c>
      <c r="E26" s="571">
        <v>0</v>
      </c>
    </row>
    <row r="27" spans="1:5" s="555" customFormat="1" ht="26.25" customHeight="1" x14ac:dyDescent="0.25">
      <c r="A27" s="551" t="s">
        <v>269</v>
      </c>
      <c r="B27" s="29" t="s">
        <v>365</v>
      </c>
      <c r="C27" s="576">
        <v>0</v>
      </c>
      <c r="D27" s="497">
        <v>0</v>
      </c>
      <c r="E27" s="497">
        <v>0</v>
      </c>
    </row>
    <row r="28" spans="1:5" s="555" customFormat="1" ht="34.5" customHeight="1" x14ac:dyDescent="0.25">
      <c r="A28" s="551" t="s">
        <v>270</v>
      </c>
      <c r="B28" s="29" t="s">
        <v>366</v>
      </c>
      <c r="C28" s="576">
        <v>0</v>
      </c>
      <c r="D28" s="497">
        <v>0</v>
      </c>
      <c r="E28" s="497">
        <v>0</v>
      </c>
    </row>
    <row r="29" spans="1:5" s="555" customFormat="1" ht="18" customHeight="1" x14ac:dyDescent="0.25">
      <c r="A29" s="551" t="s">
        <v>458</v>
      </c>
      <c r="B29" s="29" t="s">
        <v>459</v>
      </c>
      <c r="C29" s="267" t="s">
        <v>63</v>
      </c>
      <c r="D29" s="571">
        <v>0</v>
      </c>
      <c r="E29" s="571">
        <v>0</v>
      </c>
    </row>
    <row r="30" spans="1:5" s="555" customFormat="1" ht="18.75" customHeight="1" x14ac:dyDescent="0.25">
      <c r="A30" s="32" t="s">
        <v>11</v>
      </c>
      <c r="B30" s="29" t="s">
        <v>367</v>
      </c>
      <c r="C30" s="551" t="s">
        <v>63</v>
      </c>
      <c r="D30" s="554">
        <f>D31+D32</f>
        <v>0</v>
      </c>
      <c r="E30" s="554">
        <f>E31+E32</f>
        <v>0</v>
      </c>
    </row>
    <row r="31" spans="1:5" s="555" customFormat="1" ht="16.5" customHeight="1" x14ac:dyDescent="0.25">
      <c r="A31" s="30" t="s">
        <v>68</v>
      </c>
      <c r="B31" s="31" t="s">
        <v>368</v>
      </c>
      <c r="C31" s="551" t="s">
        <v>63</v>
      </c>
      <c r="D31" s="497">
        <v>0</v>
      </c>
      <c r="E31" s="497">
        <v>0</v>
      </c>
    </row>
    <row r="32" spans="1:5" s="555" customFormat="1" ht="16.5" customHeight="1" x14ac:dyDescent="0.25">
      <c r="A32" s="30" t="s">
        <v>105</v>
      </c>
      <c r="B32" s="31" t="s">
        <v>571</v>
      </c>
      <c r="C32" s="551" t="s">
        <v>63</v>
      </c>
      <c r="D32" s="497">
        <v>0</v>
      </c>
      <c r="E32" s="497">
        <v>0</v>
      </c>
    </row>
    <row r="33" spans="1:5" s="555" customFormat="1" ht="18" customHeight="1" x14ac:dyDescent="0.25">
      <c r="A33" s="32" t="s">
        <v>13</v>
      </c>
      <c r="B33" s="29" t="s">
        <v>369</v>
      </c>
      <c r="C33" s="551" t="s">
        <v>63</v>
      </c>
      <c r="D33" s="554">
        <f>D34+D36+D38+D40+D41</f>
        <v>0</v>
      </c>
      <c r="E33" s="554">
        <f>E34+E36+E38+E40+E41</f>
        <v>0</v>
      </c>
    </row>
    <row r="34" spans="1:5" s="555" customFormat="1" ht="16.5" customHeight="1" x14ac:dyDescent="0.25">
      <c r="A34" s="33" t="s">
        <v>72</v>
      </c>
      <c r="B34" s="31" t="s">
        <v>370</v>
      </c>
      <c r="C34" s="551">
        <v>0</v>
      </c>
      <c r="D34" s="497">
        <v>0</v>
      </c>
      <c r="E34" s="497">
        <v>0</v>
      </c>
    </row>
    <row r="35" spans="1:5" s="555" customFormat="1" ht="16.5" customHeight="1" x14ac:dyDescent="0.25">
      <c r="A35" s="33" t="s">
        <v>371</v>
      </c>
      <c r="B35" s="31" t="s">
        <v>372</v>
      </c>
      <c r="C35" s="551">
        <v>0</v>
      </c>
      <c r="D35" s="497">
        <v>0</v>
      </c>
      <c r="E35" s="497">
        <v>0</v>
      </c>
    </row>
    <row r="36" spans="1:5" s="555" customFormat="1" ht="16.5" customHeight="1" x14ac:dyDescent="0.25">
      <c r="A36" s="33" t="s">
        <v>373</v>
      </c>
      <c r="B36" s="31" t="s">
        <v>374</v>
      </c>
      <c r="C36" s="551">
        <v>0</v>
      </c>
      <c r="D36" s="497">
        <v>0</v>
      </c>
      <c r="E36" s="497">
        <v>0</v>
      </c>
    </row>
    <row r="37" spans="1:5" s="555" customFormat="1" ht="16.5" customHeight="1" x14ac:dyDescent="0.25">
      <c r="A37" s="33" t="s">
        <v>375</v>
      </c>
      <c r="B37" s="31" t="s">
        <v>372</v>
      </c>
      <c r="C37" s="551">
        <v>0</v>
      </c>
      <c r="D37" s="497">
        <v>0</v>
      </c>
      <c r="E37" s="497">
        <v>0</v>
      </c>
    </row>
    <row r="38" spans="1:5" s="555" customFormat="1" ht="16.5" customHeight="1" x14ac:dyDescent="0.25">
      <c r="A38" s="33" t="s">
        <v>376</v>
      </c>
      <c r="B38" s="31" t="s">
        <v>377</v>
      </c>
      <c r="C38" s="551">
        <v>0</v>
      </c>
      <c r="D38" s="497">
        <v>0</v>
      </c>
      <c r="E38" s="497">
        <v>0</v>
      </c>
    </row>
    <row r="39" spans="1:5" s="555" customFormat="1" ht="16.5" customHeight="1" x14ac:dyDescent="0.25">
      <c r="A39" s="33" t="s">
        <v>378</v>
      </c>
      <c r="B39" s="31" t="s">
        <v>372</v>
      </c>
      <c r="C39" s="551">
        <v>0</v>
      </c>
      <c r="D39" s="497">
        <v>0</v>
      </c>
      <c r="E39" s="497">
        <v>0</v>
      </c>
    </row>
    <row r="40" spans="1:5" s="555" customFormat="1" ht="16.5" customHeight="1" x14ac:dyDescent="0.25">
      <c r="A40" s="33" t="s">
        <v>379</v>
      </c>
      <c r="B40" s="31" t="s">
        <v>380</v>
      </c>
      <c r="C40" s="551">
        <v>0</v>
      </c>
      <c r="D40" s="571">
        <v>0</v>
      </c>
      <c r="E40" s="571">
        <v>0</v>
      </c>
    </row>
    <row r="41" spans="1:5" s="555" customFormat="1" ht="16.5" customHeight="1" x14ac:dyDescent="0.25">
      <c r="A41" s="33" t="s">
        <v>381</v>
      </c>
      <c r="B41" s="31" t="s">
        <v>382</v>
      </c>
      <c r="C41" s="551">
        <v>0</v>
      </c>
      <c r="D41" s="571">
        <v>0</v>
      </c>
      <c r="E41" s="571">
        <v>0</v>
      </c>
    </row>
    <row r="42" spans="1:5" s="555" customFormat="1" ht="16.5" customHeight="1" x14ac:dyDescent="0.25">
      <c r="A42" s="32" t="s">
        <v>14</v>
      </c>
      <c r="B42" s="29" t="s">
        <v>383</v>
      </c>
      <c r="C42" s="551" t="s">
        <v>63</v>
      </c>
      <c r="D42" s="554">
        <f>SUM(D43:D45)</f>
        <v>0</v>
      </c>
      <c r="E42" s="554">
        <f>SUM(E43:E45)</f>
        <v>0</v>
      </c>
    </row>
    <row r="43" spans="1:5" s="555" customFormat="1" ht="16.5" customHeight="1" x14ac:dyDescent="0.25">
      <c r="A43" s="33" t="s">
        <v>75</v>
      </c>
      <c r="B43" s="31" t="s">
        <v>384</v>
      </c>
      <c r="C43" s="551">
        <v>0</v>
      </c>
      <c r="D43" s="571">
        <v>0</v>
      </c>
      <c r="E43" s="571">
        <v>0</v>
      </c>
    </row>
    <row r="44" spans="1:5" s="555" customFormat="1" ht="16.5" customHeight="1" x14ac:dyDescent="0.25">
      <c r="A44" s="33" t="s">
        <v>76</v>
      </c>
      <c r="B44" s="31" t="s">
        <v>385</v>
      </c>
      <c r="C44" s="551">
        <v>0</v>
      </c>
      <c r="D44" s="571">
        <v>0</v>
      </c>
      <c r="E44" s="571">
        <v>0</v>
      </c>
    </row>
    <row r="45" spans="1:5" s="555" customFormat="1" ht="27.6" x14ac:dyDescent="0.25">
      <c r="A45" s="33" t="s">
        <v>156</v>
      </c>
      <c r="B45" s="31" t="s">
        <v>386</v>
      </c>
      <c r="C45" s="551">
        <v>0</v>
      </c>
      <c r="D45" s="571">
        <v>0</v>
      </c>
      <c r="E45" s="571">
        <v>0</v>
      </c>
    </row>
    <row r="46" spans="1:5" s="555" customFormat="1" ht="18" customHeight="1" x14ac:dyDescent="0.25">
      <c r="A46" s="32" t="s">
        <v>387</v>
      </c>
      <c r="B46" s="29" t="s">
        <v>388</v>
      </c>
      <c r="C46" s="551" t="s">
        <v>63</v>
      </c>
      <c r="D46" s="554">
        <f>0</f>
        <v>0</v>
      </c>
      <c r="E46" s="554">
        <v>0</v>
      </c>
    </row>
    <row r="47" spans="1:5" s="555" customFormat="1" ht="16.5" customHeight="1" x14ac:dyDescent="0.25">
      <c r="A47" s="33" t="s">
        <v>79</v>
      </c>
      <c r="B47" s="34" t="s">
        <v>389</v>
      </c>
      <c r="C47" s="551">
        <v>0</v>
      </c>
      <c r="D47" s="497">
        <v>0</v>
      </c>
      <c r="E47" s="497">
        <v>0</v>
      </c>
    </row>
    <row r="48" spans="1:5" s="555" customFormat="1" ht="16.5" customHeight="1" x14ac:dyDescent="0.25">
      <c r="A48" s="33" t="s">
        <v>81</v>
      </c>
      <c r="B48" s="34" t="s">
        <v>390</v>
      </c>
      <c r="C48" s="551">
        <v>0</v>
      </c>
      <c r="D48" s="497">
        <v>0</v>
      </c>
      <c r="E48" s="497">
        <f>0</f>
        <v>0</v>
      </c>
    </row>
    <row r="49" spans="1:5" s="107" customFormat="1" ht="18" customHeight="1" x14ac:dyDescent="0.25">
      <c r="A49" s="32" t="s">
        <v>28</v>
      </c>
      <c r="B49" s="35" t="s">
        <v>391</v>
      </c>
      <c r="C49" s="551" t="s">
        <v>63</v>
      </c>
      <c r="D49" s="554">
        <f>SUM(D50:D52)</f>
        <v>0</v>
      </c>
      <c r="E49" s="554">
        <f>SUM(E50:E52)</f>
        <v>0</v>
      </c>
    </row>
    <row r="50" spans="1:5" s="107" customFormat="1" ht="27.6" x14ac:dyDescent="0.25">
      <c r="A50" s="33" t="s">
        <v>84</v>
      </c>
      <c r="B50" s="31" t="s">
        <v>572</v>
      </c>
      <c r="C50" s="496">
        <v>0</v>
      </c>
      <c r="D50" s="571">
        <v>0</v>
      </c>
      <c r="E50" s="79">
        <v>0</v>
      </c>
    </row>
    <row r="51" spans="1:5" s="555" customFormat="1" ht="16.5" customHeight="1" x14ac:dyDescent="0.25">
      <c r="A51" s="33" t="s">
        <v>85</v>
      </c>
      <c r="B51" s="31" t="s">
        <v>392</v>
      </c>
      <c r="C51" s="551">
        <v>0</v>
      </c>
      <c r="D51" s="571">
        <v>0</v>
      </c>
      <c r="E51" s="79">
        <v>0</v>
      </c>
    </row>
    <row r="52" spans="1:5" s="555" customFormat="1" ht="16.5" customHeight="1" x14ac:dyDescent="0.25">
      <c r="A52" s="33" t="s">
        <v>393</v>
      </c>
      <c r="B52" s="31" t="s">
        <v>394</v>
      </c>
      <c r="C52" s="551">
        <v>0</v>
      </c>
      <c r="D52" s="571">
        <v>0</v>
      </c>
      <c r="E52" s="79">
        <v>0</v>
      </c>
    </row>
    <row r="53" spans="1:5" s="555" customFormat="1" ht="19.5" customHeight="1" x14ac:dyDescent="0.25">
      <c r="A53" s="551" t="s">
        <v>29</v>
      </c>
      <c r="B53" s="35" t="s">
        <v>395</v>
      </c>
      <c r="C53" s="551" t="s">
        <v>63</v>
      </c>
      <c r="D53" s="571">
        <v>0</v>
      </c>
      <c r="E53" s="79">
        <v>0</v>
      </c>
    </row>
    <row r="54" spans="1:5" ht="13.8" x14ac:dyDescent="0.25">
      <c r="B54" s="703"/>
      <c r="C54" s="703"/>
      <c r="D54" s="703"/>
      <c r="E54" s="134"/>
    </row>
    <row r="55" spans="1:5" ht="15" customHeight="1" x14ac:dyDescent="0.25">
      <c r="A55" s="658" t="str">
        <f>+pril.3.1.!A29</f>
        <v>ГЛ.СЧЕТОВОДИТЕЛ: ..........................                                ДИРЕКТОР: ........................</v>
      </c>
      <c r="B55" s="658"/>
      <c r="C55" s="658"/>
      <c r="D55" s="658"/>
      <c r="E55" s="658"/>
    </row>
    <row r="56" spans="1:5" s="6" customFormat="1" ht="15" customHeight="1" x14ac:dyDescent="0.25">
      <c r="A56" s="701" t="str">
        <f>+pril.3.1.!A30</f>
        <v xml:space="preserve">                                           /……………………………./                                    /………...………………./</v>
      </c>
      <c r="B56" s="701"/>
      <c r="C56" s="701"/>
      <c r="D56" s="701"/>
      <c r="E56" s="701"/>
    </row>
    <row r="57" spans="1:5" s="567" customFormat="1" ht="13.8" x14ac:dyDescent="0.3">
      <c r="A57" s="568" t="s">
        <v>579</v>
      </c>
      <c r="C57" s="569"/>
      <c r="D57" s="569"/>
      <c r="E57" s="569"/>
    </row>
    <row r="58" spans="1:5" ht="119.25" customHeight="1" x14ac:dyDescent="0.25">
      <c r="B58" s="704" t="s">
        <v>577</v>
      </c>
      <c r="C58" s="704"/>
      <c r="D58" s="704"/>
      <c r="E58" s="704"/>
    </row>
    <row r="73" spans="3:3" x14ac:dyDescent="0.25">
      <c r="C73" s="142"/>
    </row>
    <row r="100" ht="94.5" customHeight="1" x14ac:dyDescent="0.25"/>
  </sheetData>
  <sheetProtection formatCells="0" formatColumns="0" formatRows="0" selectLockedCells="1"/>
  <mergeCells count="6">
    <mergeCell ref="D2:E2"/>
    <mergeCell ref="A56:E56"/>
    <mergeCell ref="B54:D54"/>
    <mergeCell ref="A55:E55"/>
    <mergeCell ref="B58:E58"/>
    <mergeCell ref="A3:E3"/>
  </mergeCells>
  <printOptions horizontalCentered="1" verticalCentered="1"/>
  <pageMargins left="0.6692913385826772" right="0.27559055118110237" top="0.31496062992125984" bottom="0.23622047244094491" header="0.31496062992125984" footer="0.19685039370078741"/>
  <pageSetup paperSize="9" scale="7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AB25"/>
  <sheetViews>
    <sheetView tabSelected="1" zoomScaleNormal="100" zoomScaleSheetLayoutView="100" workbookViewId="0">
      <selection activeCell="A24" sqref="A24:O24"/>
    </sheetView>
  </sheetViews>
  <sheetFormatPr defaultColWidth="9.109375" defaultRowHeight="13.2" x14ac:dyDescent="0.25"/>
  <cols>
    <col min="1" max="1" width="4.5546875" style="10" customWidth="1"/>
    <col min="2" max="2" width="15.44140625" style="10" customWidth="1"/>
    <col min="3" max="3" width="9.88671875" style="10" customWidth="1"/>
    <col min="4" max="4" width="9.6640625" style="10" customWidth="1"/>
    <col min="5" max="5" width="9.33203125" style="10" customWidth="1"/>
    <col min="6" max="6" width="9.5546875" style="10" customWidth="1"/>
    <col min="7" max="7" width="8.44140625" style="10" customWidth="1"/>
    <col min="8" max="8" width="9.33203125" style="10" customWidth="1"/>
    <col min="9" max="9" width="9.5546875" style="10" customWidth="1"/>
    <col min="10" max="10" width="9.33203125" style="10" customWidth="1"/>
    <col min="11" max="11" width="8.33203125" style="10" customWidth="1"/>
    <col min="12" max="12" width="9.5546875" style="10" customWidth="1"/>
    <col min="13" max="13" width="9.6640625" style="10" customWidth="1"/>
    <col min="14" max="14" width="9.33203125" style="10" customWidth="1"/>
    <col min="15" max="15" width="11.6640625" style="10" customWidth="1"/>
    <col min="16" max="16" width="8.44140625" style="10" customWidth="1"/>
    <col min="17" max="17" width="9.44140625" style="10" customWidth="1"/>
    <col min="18" max="19" width="9.88671875" style="10" customWidth="1"/>
    <col min="20" max="20" width="11.109375" style="10" customWidth="1"/>
    <col min="21" max="22" width="11" style="10" customWidth="1"/>
    <col min="23" max="23" width="7.5546875" style="10" customWidth="1"/>
    <col min="24" max="24" width="9.5546875" style="10" customWidth="1"/>
    <col min="25" max="25" width="8.88671875" style="10" customWidth="1"/>
    <col min="26" max="26" width="10" style="10" customWidth="1"/>
    <col min="27" max="27" width="9.88671875" style="10" customWidth="1"/>
    <col min="28" max="28" width="10.44140625" style="10" customWidth="1"/>
    <col min="29" max="16384" width="9.109375" style="10"/>
  </cols>
  <sheetData>
    <row r="1" spans="1:28" ht="28.5" customHeight="1" x14ac:dyDescent="0.25">
      <c r="A1" s="593" t="s">
        <v>621</v>
      </c>
      <c r="B1" s="593"/>
      <c r="C1" s="593"/>
      <c r="D1" s="593"/>
      <c r="E1" s="593"/>
      <c r="F1" s="593"/>
      <c r="G1" s="593"/>
      <c r="H1" s="593"/>
      <c r="I1" s="593"/>
      <c r="J1" s="593"/>
      <c r="K1" s="593"/>
      <c r="L1" s="593"/>
      <c r="M1" s="593"/>
      <c r="N1" s="593"/>
      <c r="O1" s="593"/>
      <c r="P1" s="593"/>
      <c r="Q1" s="593"/>
      <c r="R1" s="593"/>
      <c r="S1" s="593"/>
      <c r="T1" s="593"/>
      <c r="U1" s="593"/>
      <c r="V1" s="593"/>
      <c r="W1" s="593"/>
      <c r="X1" s="593"/>
      <c r="Y1" s="593"/>
      <c r="Z1" s="593"/>
      <c r="AA1" s="593"/>
      <c r="AB1" s="593"/>
    </row>
    <row r="2" spans="1:28" ht="15.6" x14ac:dyDescent="0.3">
      <c r="A2" s="729" t="str">
        <f>+zaglavna_stranica_FP!A6</f>
        <v xml:space="preserve">ФИНАНСОВ ПЛАН на  …..ДП </v>
      </c>
      <c r="B2" s="729"/>
      <c r="C2" s="729"/>
      <c r="D2" s="729"/>
      <c r="E2" s="729"/>
      <c r="F2" s="729"/>
      <c r="G2" s="729"/>
      <c r="H2" s="729"/>
      <c r="I2" s="579" t="str">
        <f>+zaglavna_stranica_FP!G6</f>
        <v>за 20…... г.</v>
      </c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  <c r="Z2" s="12"/>
      <c r="AA2" s="12"/>
      <c r="AB2" s="113"/>
    </row>
    <row r="3" spans="1:28" x14ac:dyDescent="0.25">
      <c r="B3" s="163"/>
      <c r="C3" s="163"/>
      <c r="D3" s="163"/>
      <c r="E3" s="163"/>
      <c r="F3" s="113"/>
      <c r="Y3" s="163"/>
      <c r="Z3" s="12"/>
      <c r="AA3" s="726" t="s">
        <v>620</v>
      </c>
      <c r="AB3" s="726"/>
    </row>
    <row r="4" spans="1:28" s="6" customFormat="1" ht="13.8" x14ac:dyDescent="0.25">
      <c r="A4" s="683" t="s">
        <v>606</v>
      </c>
      <c r="B4" s="683"/>
      <c r="C4" s="683"/>
      <c r="D4" s="683"/>
      <c r="E4" s="683"/>
      <c r="F4" s="683"/>
      <c r="G4" s="683"/>
      <c r="H4" s="683"/>
      <c r="I4" s="683"/>
      <c r="J4" s="683"/>
      <c r="K4" s="683"/>
      <c r="L4" s="683"/>
      <c r="M4" s="683"/>
      <c r="N4" s="683"/>
      <c r="O4" s="683"/>
      <c r="P4" s="683"/>
      <c r="Q4" s="683"/>
      <c r="R4" s="683"/>
      <c r="S4" s="683"/>
      <c r="T4" s="683"/>
      <c r="U4" s="513" t="str">
        <f>+zaglavna_stranica_FP!G6</f>
        <v>за 20…... г.</v>
      </c>
      <c r="V4" s="513"/>
      <c r="W4" s="513"/>
      <c r="X4" s="513"/>
      <c r="Y4" s="513"/>
      <c r="Z4" s="513"/>
      <c r="AA4" s="513"/>
      <c r="AB4" s="513"/>
    </row>
    <row r="5" spans="1:28" ht="13.8" thickBot="1" x14ac:dyDescent="0.3">
      <c r="F5" s="11"/>
      <c r="G5" s="11"/>
      <c r="AB5" s="163" t="s">
        <v>543</v>
      </c>
    </row>
    <row r="6" spans="1:28" ht="34.5" customHeight="1" x14ac:dyDescent="0.25">
      <c r="A6" s="727" t="s">
        <v>2</v>
      </c>
      <c r="B6" s="705" t="s">
        <v>396</v>
      </c>
      <c r="C6" s="708" t="s">
        <v>127</v>
      </c>
      <c r="D6" s="708"/>
      <c r="E6" s="708"/>
      <c r="F6" s="708"/>
      <c r="G6" s="708"/>
      <c r="H6" s="708"/>
      <c r="I6" s="708" t="s">
        <v>5</v>
      </c>
      <c r="J6" s="708"/>
      <c r="K6" s="708"/>
      <c r="L6" s="708"/>
      <c r="M6" s="708"/>
      <c r="N6" s="708"/>
      <c r="O6" s="709" t="s">
        <v>397</v>
      </c>
      <c r="P6" s="712" t="s">
        <v>398</v>
      </c>
      <c r="Q6" s="713"/>
      <c r="R6" s="732" t="s">
        <v>350</v>
      </c>
      <c r="S6" s="732"/>
      <c r="T6" s="732"/>
      <c r="U6" s="732"/>
      <c r="V6" s="732"/>
      <c r="W6" s="732"/>
      <c r="X6" s="732"/>
      <c r="Y6" s="732"/>
      <c r="Z6" s="732"/>
      <c r="AA6" s="733"/>
      <c r="AB6" s="734"/>
    </row>
    <row r="7" spans="1:28" ht="36.75" customHeight="1" x14ac:dyDescent="0.25">
      <c r="A7" s="648"/>
      <c r="B7" s="706"/>
      <c r="C7" s="716" t="s">
        <v>399</v>
      </c>
      <c r="D7" s="716" t="s">
        <v>400</v>
      </c>
      <c r="E7" s="716" t="s">
        <v>580</v>
      </c>
      <c r="F7" s="716" t="s">
        <v>401</v>
      </c>
      <c r="G7" s="716" t="s">
        <v>581</v>
      </c>
      <c r="H7" s="718" t="s">
        <v>7</v>
      </c>
      <c r="I7" s="716" t="s">
        <v>399</v>
      </c>
      <c r="J7" s="716" t="s">
        <v>400</v>
      </c>
      <c r="K7" s="716" t="s">
        <v>580</v>
      </c>
      <c r="L7" s="716" t="s">
        <v>401</v>
      </c>
      <c r="M7" s="716" t="s">
        <v>581</v>
      </c>
      <c r="N7" s="718" t="s">
        <v>7</v>
      </c>
      <c r="O7" s="710"/>
      <c r="P7" s="714" t="s">
        <v>402</v>
      </c>
      <c r="Q7" s="714" t="s">
        <v>403</v>
      </c>
      <c r="R7" s="723" t="s">
        <v>404</v>
      </c>
      <c r="S7" s="723" t="s">
        <v>564</v>
      </c>
      <c r="T7" s="723" t="s">
        <v>562</v>
      </c>
      <c r="U7" s="723" t="s">
        <v>565</v>
      </c>
      <c r="V7" s="723" t="s">
        <v>566</v>
      </c>
      <c r="W7" s="720" t="s">
        <v>567</v>
      </c>
      <c r="X7" s="721"/>
      <c r="Y7" s="735"/>
      <c r="Z7" s="720" t="s">
        <v>540</v>
      </c>
      <c r="AA7" s="721"/>
      <c r="AB7" s="722"/>
    </row>
    <row r="8" spans="1:28" ht="48" customHeight="1" thickBot="1" x14ac:dyDescent="0.3">
      <c r="A8" s="728"/>
      <c r="B8" s="707"/>
      <c r="C8" s="717"/>
      <c r="D8" s="717" t="s">
        <v>405</v>
      </c>
      <c r="E8" s="717" t="s">
        <v>405</v>
      </c>
      <c r="F8" s="717" t="s">
        <v>405</v>
      </c>
      <c r="G8" s="717" t="s">
        <v>405</v>
      </c>
      <c r="H8" s="719" t="s">
        <v>405</v>
      </c>
      <c r="I8" s="717"/>
      <c r="J8" s="717"/>
      <c r="K8" s="717"/>
      <c r="L8" s="717"/>
      <c r="M8" s="717"/>
      <c r="N8" s="719"/>
      <c r="O8" s="711"/>
      <c r="P8" s="715"/>
      <c r="Q8" s="715"/>
      <c r="R8" s="724"/>
      <c r="S8" s="724"/>
      <c r="T8" s="724"/>
      <c r="U8" s="724"/>
      <c r="V8" s="724"/>
      <c r="W8" s="546" t="s">
        <v>406</v>
      </c>
      <c r="X8" s="546" t="s">
        <v>407</v>
      </c>
      <c r="Y8" s="546" t="s">
        <v>32</v>
      </c>
      <c r="Z8" s="546" t="s">
        <v>541</v>
      </c>
      <c r="AA8" s="545" t="s">
        <v>542</v>
      </c>
      <c r="AB8" s="570" t="s">
        <v>582</v>
      </c>
    </row>
    <row r="9" spans="1:28" s="534" customFormat="1" ht="10.5" customHeight="1" thickBot="1" x14ac:dyDescent="0.3">
      <c r="A9" s="529" t="s">
        <v>408</v>
      </c>
      <c r="B9" s="530" t="s">
        <v>536</v>
      </c>
      <c r="C9" s="531">
        <v>1</v>
      </c>
      <c r="D9" s="531">
        <f t="shared" ref="D9:O9" si="0">C9+1</f>
        <v>2</v>
      </c>
      <c r="E9" s="531">
        <f t="shared" si="0"/>
        <v>3</v>
      </c>
      <c r="F9" s="531">
        <f t="shared" si="0"/>
        <v>4</v>
      </c>
      <c r="G9" s="531">
        <f t="shared" si="0"/>
        <v>5</v>
      </c>
      <c r="H9" s="531">
        <f t="shared" si="0"/>
        <v>6</v>
      </c>
      <c r="I9" s="531">
        <f t="shared" si="0"/>
        <v>7</v>
      </c>
      <c r="J9" s="531">
        <f t="shared" si="0"/>
        <v>8</v>
      </c>
      <c r="K9" s="531">
        <f t="shared" si="0"/>
        <v>9</v>
      </c>
      <c r="L9" s="531">
        <f t="shared" si="0"/>
        <v>10</v>
      </c>
      <c r="M9" s="531">
        <f t="shared" si="0"/>
        <v>11</v>
      </c>
      <c r="N9" s="531">
        <f t="shared" si="0"/>
        <v>12</v>
      </c>
      <c r="O9" s="531">
        <f t="shared" si="0"/>
        <v>13</v>
      </c>
      <c r="P9" s="531">
        <v>14</v>
      </c>
      <c r="Q9" s="531">
        <v>15</v>
      </c>
      <c r="R9" s="531">
        <v>16</v>
      </c>
      <c r="S9" s="531" t="s">
        <v>563</v>
      </c>
      <c r="T9" s="532">
        <v>17</v>
      </c>
      <c r="U9" s="532">
        <f t="shared" ref="U9:Z9" si="1">T9+1</f>
        <v>18</v>
      </c>
      <c r="V9" s="532">
        <f t="shared" si="1"/>
        <v>19</v>
      </c>
      <c r="W9" s="532">
        <f t="shared" si="1"/>
        <v>20</v>
      </c>
      <c r="X9" s="532">
        <f t="shared" si="1"/>
        <v>21</v>
      </c>
      <c r="Y9" s="532">
        <f t="shared" si="1"/>
        <v>22</v>
      </c>
      <c r="Z9" s="532">
        <f t="shared" si="1"/>
        <v>23</v>
      </c>
      <c r="AA9" s="532">
        <f>Z9+1</f>
        <v>24</v>
      </c>
      <c r="AB9" s="533">
        <f>AA9+1</f>
        <v>25</v>
      </c>
    </row>
    <row r="10" spans="1:28" x14ac:dyDescent="0.25">
      <c r="A10" s="381">
        <v>1</v>
      </c>
      <c r="B10" s="171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10"/>
      <c r="P10" s="111"/>
      <c r="Q10" s="108"/>
      <c r="R10" s="108"/>
      <c r="S10" s="108"/>
      <c r="T10" s="110"/>
      <c r="U10" s="110"/>
      <c r="V10" s="110"/>
      <c r="W10" s="110"/>
      <c r="X10" s="110"/>
      <c r="Y10" s="108"/>
      <c r="Z10" s="108"/>
      <c r="AA10" s="16"/>
      <c r="AB10" s="112"/>
    </row>
    <row r="11" spans="1:28" x14ac:dyDescent="0.25">
      <c r="A11" s="382">
        <f>+A10+1</f>
        <v>2</v>
      </c>
      <c r="B11" s="172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4"/>
      <c r="P11" s="15"/>
      <c r="Q11" s="16"/>
      <c r="R11" s="14"/>
      <c r="S11" s="14"/>
      <c r="T11" s="14"/>
      <c r="U11" s="14"/>
      <c r="V11" s="14"/>
      <c r="W11" s="14"/>
      <c r="X11" s="14"/>
      <c r="Y11" s="16"/>
      <c r="Z11" s="16"/>
      <c r="AA11" s="16"/>
      <c r="AB11" s="17"/>
    </row>
    <row r="12" spans="1:28" x14ac:dyDescent="0.25">
      <c r="A12" s="382">
        <f t="shared" ref="A12:A19" si="2">+A11+1</f>
        <v>3</v>
      </c>
      <c r="B12" s="172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4"/>
      <c r="P12" s="15"/>
      <c r="Q12" s="16"/>
      <c r="R12" s="14"/>
      <c r="S12" s="14"/>
      <c r="T12" s="14"/>
      <c r="U12" s="14"/>
      <c r="V12" s="14"/>
      <c r="W12" s="14"/>
      <c r="X12" s="14"/>
      <c r="Y12" s="16"/>
      <c r="Z12" s="16"/>
      <c r="AA12" s="16"/>
      <c r="AB12" s="17"/>
    </row>
    <row r="13" spans="1:28" x14ac:dyDescent="0.25">
      <c r="A13" s="382">
        <f t="shared" si="2"/>
        <v>4</v>
      </c>
      <c r="B13" s="172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4"/>
      <c r="P13" s="15"/>
      <c r="Q13" s="16"/>
      <c r="R13" s="14"/>
      <c r="S13" s="14"/>
      <c r="T13" s="14"/>
      <c r="U13" s="14"/>
      <c r="V13" s="14"/>
      <c r="W13" s="14"/>
      <c r="X13" s="14"/>
      <c r="Y13" s="16"/>
      <c r="Z13" s="16"/>
      <c r="AA13" s="16"/>
      <c r="AB13" s="17"/>
    </row>
    <row r="14" spans="1:28" x14ac:dyDescent="0.25">
      <c r="A14" s="382">
        <f t="shared" si="2"/>
        <v>5</v>
      </c>
      <c r="B14" s="172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4"/>
      <c r="P14" s="15"/>
      <c r="Q14" s="16"/>
      <c r="R14" s="14"/>
      <c r="S14" s="14"/>
      <c r="T14" s="14"/>
      <c r="U14" s="14"/>
      <c r="V14" s="14"/>
      <c r="W14" s="14"/>
      <c r="X14" s="14"/>
      <c r="Y14" s="16"/>
      <c r="Z14" s="16"/>
      <c r="AA14" s="16"/>
      <c r="AB14" s="17"/>
    </row>
    <row r="15" spans="1:28" x14ac:dyDescent="0.25">
      <c r="A15" s="382">
        <f t="shared" si="2"/>
        <v>6</v>
      </c>
      <c r="B15" s="172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4"/>
      <c r="P15" s="15"/>
      <c r="Q15" s="16"/>
      <c r="R15" s="14"/>
      <c r="S15" s="14"/>
      <c r="T15" s="14"/>
      <c r="U15" s="14"/>
      <c r="V15" s="14"/>
      <c r="W15" s="14"/>
      <c r="X15" s="14"/>
      <c r="Y15" s="16"/>
      <c r="Z15" s="16"/>
      <c r="AA15" s="16"/>
      <c r="AB15" s="17"/>
    </row>
    <row r="16" spans="1:28" x14ac:dyDescent="0.25">
      <c r="A16" s="382">
        <f t="shared" si="2"/>
        <v>7</v>
      </c>
      <c r="B16" s="172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4"/>
      <c r="P16" s="15"/>
      <c r="Q16" s="16"/>
      <c r="R16" s="14"/>
      <c r="S16" s="14"/>
      <c r="T16" s="14"/>
      <c r="U16" s="14"/>
      <c r="V16" s="14"/>
      <c r="W16" s="14"/>
      <c r="X16" s="14"/>
      <c r="Y16" s="16"/>
      <c r="Z16" s="16"/>
      <c r="AA16" s="16"/>
      <c r="AB16" s="17"/>
    </row>
    <row r="17" spans="1:28" x14ac:dyDescent="0.25">
      <c r="A17" s="382">
        <f t="shared" si="2"/>
        <v>8</v>
      </c>
      <c r="B17" s="172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4"/>
      <c r="P17" s="15"/>
      <c r="Q17" s="16"/>
      <c r="R17" s="14"/>
      <c r="S17" s="14"/>
      <c r="T17" s="14"/>
      <c r="U17" s="14"/>
      <c r="V17" s="14"/>
      <c r="W17" s="14"/>
      <c r="X17" s="14"/>
      <c r="Y17" s="16"/>
      <c r="Z17" s="16"/>
      <c r="AA17" s="16"/>
      <c r="AB17" s="17"/>
    </row>
    <row r="18" spans="1:28" x14ac:dyDescent="0.25">
      <c r="A18" s="382">
        <f t="shared" si="2"/>
        <v>9</v>
      </c>
      <c r="B18" s="172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4"/>
      <c r="P18" s="15"/>
      <c r="Q18" s="16"/>
      <c r="R18" s="14"/>
      <c r="S18" s="14"/>
      <c r="T18" s="14"/>
      <c r="U18" s="14"/>
      <c r="V18" s="14"/>
      <c r="W18" s="14"/>
      <c r="X18" s="14"/>
      <c r="Y18" s="16"/>
      <c r="Z18" s="16"/>
      <c r="AA18" s="16"/>
      <c r="AB18" s="17"/>
    </row>
    <row r="19" spans="1:28" x14ac:dyDescent="0.25">
      <c r="A19" s="382">
        <f t="shared" si="2"/>
        <v>10</v>
      </c>
      <c r="B19" s="172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4"/>
      <c r="P19" s="15"/>
      <c r="Q19" s="16"/>
      <c r="R19" s="14"/>
      <c r="S19" s="14"/>
      <c r="T19" s="14"/>
      <c r="U19" s="14"/>
      <c r="V19" s="14"/>
      <c r="W19" s="14"/>
      <c r="X19" s="14"/>
      <c r="Y19" s="16"/>
      <c r="Z19" s="16"/>
      <c r="AA19" s="16"/>
      <c r="AB19" s="17"/>
    </row>
    <row r="20" spans="1:28" x14ac:dyDescent="0.25">
      <c r="A20" s="382" t="s">
        <v>538</v>
      </c>
      <c r="B20" s="172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4"/>
      <c r="P20" s="15"/>
      <c r="Q20" s="16"/>
      <c r="R20" s="14"/>
      <c r="S20" s="14"/>
      <c r="T20" s="14"/>
      <c r="U20" s="14"/>
      <c r="V20" s="14"/>
      <c r="W20" s="14"/>
      <c r="X20" s="14"/>
      <c r="Y20" s="16"/>
      <c r="Z20" s="16"/>
      <c r="AA20" s="16"/>
      <c r="AB20" s="17"/>
    </row>
    <row r="21" spans="1:28" x14ac:dyDescent="0.25">
      <c r="A21" s="382" t="s">
        <v>539</v>
      </c>
      <c r="B21" s="172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4"/>
      <c r="P21" s="15"/>
      <c r="Q21" s="16"/>
      <c r="R21" s="14"/>
      <c r="S21" s="14"/>
      <c r="T21" s="14"/>
      <c r="U21" s="14"/>
      <c r="V21" s="14"/>
      <c r="W21" s="14"/>
      <c r="X21" s="14"/>
      <c r="Y21" s="16"/>
      <c r="Z21" s="16"/>
      <c r="AA21" s="16"/>
      <c r="AB21" s="17"/>
    </row>
    <row r="22" spans="1:28" ht="18" customHeight="1" thickBot="1" x14ac:dyDescent="0.3">
      <c r="A22" s="730" t="s">
        <v>537</v>
      </c>
      <c r="B22" s="731"/>
      <c r="C22" s="18">
        <f t="shared" ref="C22:AB22" si="3">SUM(C10:C21)</f>
        <v>0</v>
      </c>
      <c r="D22" s="18">
        <f t="shared" si="3"/>
        <v>0</v>
      </c>
      <c r="E22" s="18">
        <f t="shared" si="3"/>
        <v>0</v>
      </c>
      <c r="F22" s="18">
        <f t="shared" si="3"/>
        <v>0</v>
      </c>
      <c r="G22" s="18">
        <f t="shared" si="3"/>
        <v>0</v>
      </c>
      <c r="H22" s="18">
        <f t="shared" si="3"/>
        <v>0</v>
      </c>
      <c r="I22" s="18">
        <f t="shared" si="3"/>
        <v>0</v>
      </c>
      <c r="J22" s="18">
        <f t="shared" si="3"/>
        <v>0</v>
      </c>
      <c r="K22" s="18">
        <f t="shared" si="3"/>
        <v>0</v>
      </c>
      <c r="L22" s="18">
        <f t="shared" si="3"/>
        <v>0</v>
      </c>
      <c r="M22" s="18">
        <f t="shared" si="3"/>
        <v>0</v>
      </c>
      <c r="N22" s="18">
        <f t="shared" si="3"/>
        <v>0</v>
      </c>
      <c r="O22" s="18">
        <f t="shared" si="3"/>
        <v>0</v>
      </c>
      <c r="P22" s="18">
        <f t="shared" si="3"/>
        <v>0</v>
      </c>
      <c r="Q22" s="18">
        <f t="shared" si="3"/>
        <v>0</v>
      </c>
      <c r="R22" s="18">
        <f t="shared" si="3"/>
        <v>0</v>
      </c>
      <c r="S22" s="18">
        <f t="shared" si="3"/>
        <v>0</v>
      </c>
      <c r="T22" s="18">
        <f t="shared" si="3"/>
        <v>0</v>
      </c>
      <c r="U22" s="18">
        <f t="shared" si="3"/>
        <v>0</v>
      </c>
      <c r="V22" s="18">
        <f t="shared" si="3"/>
        <v>0</v>
      </c>
      <c r="W22" s="18">
        <f t="shared" si="3"/>
        <v>0</v>
      </c>
      <c r="X22" s="18">
        <f t="shared" si="3"/>
        <v>0</v>
      </c>
      <c r="Y22" s="18">
        <f t="shared" si="3"/>
        <v>0</v>
      </c>
      <c r="Z22" s="18">
        <f t="shared" si="3"/>
        <v>0</v>
      </c>
      <c r="AA22" s="18">
        <f t="shared" si="3"/>
        <v>0</v>
      </c>
      <c r="AB22" s="266">
        <f t="shared" si="3"/>
        <v>0</v>
      </c>
    </row>
    <row r="23" spans="1:28" x14ac:dyDescent="0.25">
      <c r="H23" s="19"/>
      <c r="I23" s="19"/>
      <c r="J23" s="19"/>
    </row>
    <row r="24" spans="1:28" s="502" customFormat="1" ht="21.75" customHeight="1" x14ac:dyDescent="0.25">
      <c r="A24" s="725" t="str">
        <f>+zaglavna_stranica_FP!A35</f>
        <v>ГЛ.СЧЕТОВОДИТЕЛ: ..........................                                ДИРЕКТОР: ........................</v>
      </c>
      <c r="B24" s="725"/>
      <c r="C24" s="725"/>
      <c r="D24" s="725"/>
      <c r="E24" s="725"/>
      <c r="F24" s="725"/>
      <c r="G24" s="725"/>
      <c r="H24" s="725"/>
      <c r="I24" s="725"/>
      <c r="J24" s="725"/>
      <c r="K24" s="725"/>
      <c r="L24" s="725"/>
      <c r="M24" s="725"/>
      <c r="N24" s="725"/>
      <c r="O24" s="725"/>
      <c r="P24" s="535"/>
      <c r="Q24" s="535"/>
      <c r="R24" s="535"/>
      <c r="S24" s="535"/>
      <c r="T24" s="535"/>
      <c r="U24" s="535"/>
      <c r="V24" s="535"/>
      <c r="W24" s="535"/>
      <c r="X24" s="535"/>
      <c r="Y24" s="535"/>
      <c r="Z24" s="535"/>
      <c r="AA24" s="535"/>
      <c r="AB24" s="535"/>
    </row>
    <row r="25" spans="1:28" s="535" customFormat="1" ht="18" customHeight="1" x14ac:dyDescent="0.25">
      <c r="A25" s="725" t="str">
        <f>+zaglavna_stranica_FP!A36</f>
        <v xml:space="preserve">                                           /……………………………./                                    /………...………………./</v>
      </c>
      <c r="B25" s="725"/>
      <c r="C25" s="725"/>
      <c r="D25" s="725"/>
      <c r="E25" s="725"/>
      <c r="F25" s="725"/>
      <c r="G25" s="725"/>
      <c r="H25" s="725"/>
      <c r="I25" s="725"/>
      <c r="J25" s="725"/>
      <c r="K25" s="725"/>
      <c r="L25" s="725"/>
      <c r="M25" s="725"/>
      <c r="N25" s="725"/>
      <c r="O25" s="725"/>
    </row>
  </sheetData>
  <sheetProtection formatCells="0" formatColumns="0" formatRows="0" selectLockedCells="1"/>
  <mergeCells count="35">
    <mergeCell ref="AA3:AB3"/>
    <mergeCell ref="A6:A8"/>
    <mergeCell ref="A2:H2"/>
    <mergeCell ref="A22:B22"/>
    <mergeCell ref="A24:O24"/>
    <mergeCell ref="T7:T8"/>
    <mergeCell ref="U7:U8"/>
    <mergeCell ref="V7:V8"/>
    <mergeCell ref="R6:AB6"/>
    <mergeCell ref="C7:C8"/>
    <mergeCell ref="D7:D8"/>
    <mergeCell ref="E7:E8"/>
    <mergeCell ref="R7:R8"/>
    <mergeCell ref="W7:Y7"/>
    <mergeCell ref="L7:L8"/>
    <mergeCell ref="M7:M8"/>
    <mergeCell ref="N7:N8"/>
    <mergeCell ref="S7:S8"/>
    <mergeCell ref="A25:O25"/>
    <mergeCell ref="A4:T4"/>
    <mergeCell ref="A1:AB1"/>
    <mergeCell ref="B6:B8"/>
    <mergeCell ref="C6:H6"/>
    <mergeCell ref="I6:N6"/>
    <mergeCell ref="O6:O8"/>
    <mergeCell ref="P6:Q6"/>
    <mergeCell ref="P7:P8"/>
    <mergeCell ref="Q7:Q8"/>
    <mergeCell ref="K7:K8"/>
    <mergeCell ref="F7:F8"/>
    <mergeCell ref="G7:G8"/>
    <mergeCell ref="H7:H8"/>
    <mergeCell ref="I7:I8"/>
    <mergeCell ref="J7:J8"/>
    <mergeCell ref="Z7:AB7"/>
  </mergeCells>
  <printOptions horizontalCentered="1"/>
  <pageMargins left="0.19685039370078741" right="0.15748031496062992" top="0.55118110236220474" bottom="0.43307086614173229" header="0.51181102362204722" footer="0.35433070866141736"/>
  <pageSetup paperSize="9" scale="5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13</vt:i4>
      </vt:variant>
      <vt:variant>
        <vt:lpstr>Наименувани диапазони</vt:lpstr>
      </vt:variant>
      <vt:variant>
        <vt:i4>12</vt:i4>
      </vt:variant>
    </vt:vector>
  </HeadingPairs>
  <TitlesOfParts>
    <vt:vector size="25" baseType="lpstr">
      <vt:lpstr>zaglavna_stranica_FP</vt:lpstr>
      <vt:lpstr>pril.1.1</vt:lpstr>
      <vt:lpstr>pril. 1.2</vt:lpstr>
      <vt:lpstr>pril.2</vt:lpstr>
      <vt:lpstr>pril.2.1.</vt:lpstr>
      <vt:lpstr>pril.3.1.</vt:lpstr>
      <vt:lpstr>pril.3.2.</vt:lpstr>
      <vt:lpstr>pril.3.3.</vt:lpstr>
      <vt:lpstr>pril.4</vt:lpstr>
      <vt:lpstr>pril.5</vt:lpstr>
      <vt:lpstr>pril.5.1.</vt:lpstr>
      <vt:lpstr>pril.6</vt:lpstr>
      <vt:lpstr>spravka_oboshtenie</vt:lpstr>
      <vt:lpstr>pril.2!Област_печат</vt:lpstr>
      <vt:lpstr>pril.2.1.!Област_печат</vt:lpstr>
      <vt:lpstr>pril.3.1.!Област_печат</vt:lpstr>
      <vt:lpstr>pril.3.2.!Област_печат</vt:lpstr>
      <vt:lpstr>pril.3.3.!Област_печат</vt:lpstr>
      <vt:lpstr>pril.4!Област_печат</vt:lpstr>
      <vt:lpstr>pril.5!Област_печат</vt:lpstr>
      <vt:lpstr>pril.6!Област_печат</vt:lpstr>
      <vt:lpstr>spravka_oboshtenie!Област_печат</vt:lpstr>
      <vt:lpstr>zaglavna_stranica_FP!Област_печат</vt:lpstr>
      <vt:lpstr>pril.2.1.!Печат_заглавия</vt:lpstr>
      <vt:lpstr>pril.3.2.!Печат_заглавия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Desi Perenovska</cp:lastModifiedBy>
  <cp:lastPrinted>2019-01-24T12:19:51Z</cp:lastPrinted>
  <dcterms:created xsi:type="dcterms:W3CDTF">2017-11-16T07:01:39Z</dcterms:created>
  <dcterms:modified xsi:type="dcterms:W3CDTF">2022-05-10T12:10:30Z</dcterms:modified>
</cp:coreProperties>
</file>